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MARKS" sheetId="1" r:id="rId1"/>
    <sheet name="DASHBOARD" sheetId="2" r:id="rId2"/>
    <sheet name="Sheet3" sheetId="3" r:id="rId3"/>
  </sheets>
  <definedNames>
    <definedName name="NUMB">Table1[ROLL NO]</definedName>
    <definedName name="NUMBS">Table1[ROLL NO]</definedName>
    <definedName name="NUMBS1">Table1[ROLL NO]</definedName>
    <definedName name="ROLL">Table1[ROLL NO]</definedName>
    <definedName name="ROLL1">Table1[ROLL NO]</definedName>
  </definedNames>
  <calcPr calcId="124519"/>
</workbook>
</file>

<file path=xl/calcChain.xml><?xml version="1.0" encoding="utf-8"?>
<calcChain xmlns="http://schemas.openxmlformats.org/spreadsheetml/2006/main">
  <c r="N5" i="1"/>
  <c r="K6"/>
  <c r="J9"/>
  <c r="L9" s="1"/>
  <c r="M9" s="1"/>
  <c r="I10"/>
  <c r="J13"/>
  <c r="L13" s="1"/>
  <c r="I14"/>
  <c r="J17"/>
  <c r="L17" s="1"/>
  <c r="M17" s="1"/>
  <c r="K18"/>
  <c r="N21"/>
  <c r="K22"/>
  <c r="J25"/>
  <c r="L25" s="1"/>
  <c r="M25" s="1"/>
  <c r="I26"/>
  <c r="J29"/>
  <c r="L29" s="1"/>
  <c r="M29" s="1"/>
  <c r="I30"/>
  <c r="J33"/>
  <c r="L33" s="1"/>
  <c r="M33" s="1"/>
  <c r="K34"/>
  <c r="N37"/>
  <c r="K38"/>
  <c r="J41"/>
  <c r="L41" s="1"/>
  <c r="M41" s="1"/>
  <c r="I42"/>
  <c r="J45"/>
  <c r="L45" s="1"/>
  <c r="M45" s="1"/>
  <c r="I46"/>
  <c r="J49"/>
  <c r="L49" s="1"/>
  <c r="M49" s="1"/>
  <c r="K50"/>
  <c r="N53"/>
  <c r="K54"/>
  <c r="J57"/>
  <c r="L57" s="1"/>
  <c r="M57" s="1"/>
  <c r="K58"/>
  <c r="J61"/>
  <c r="L61" s="1"/>
  <c r="I62"/>
  <c r="J65"/>
  <c r="L65" s="1"/>
  <c r="M65" s="1"/>
  <c r="K66"/>
  <c r="N69"/>
  <c r="K70"/>
  <c r="J73"/>
  <c r="L73" s="1"/>
  <c r="M73" s="1"/>
  <c r="I74"/>
  <c r="J77"/>
  <c r="L77" s="1"/>
  <c r="M77" s="1"/>
  <c r="I78"/>
  <c r="J81"/>
  <c r="L81" s="1"/>
  <c r="M81" s="1"/>
  <c r="K82"/>
  <c r="N85"/>
  <c r="K86"/>
  <c r="J89"/>
  <c r="L89" s="1"/>
  <c r="M89" s="1"/>
  <c r="I90"/>
  <c r="J93"/>
  <c r="L93" s="1"/>
  <c r="M93" s="1"/>
  <c r="I94"/>
  <c r="K98"/>
  <c r="K102"/>
  <c r="I3"/>
  <c r="I4"/>
  <c r="I7"/>
  <c r="I8"/>
  <c r="N11"/>
  <c r="I12"/>
  <c r="N15"/>
  <c r="N16"/>
  <c r="I19"/>
  <c r="I20"/>
  <c r="I23"/>
  <c r="I24"/>
  <c r="N27"/>
  <c r="I28"/>
  <c r="N31"/>
  <c r="N32"/>
  <c r="I35"/>
  <c r="I36"/>
  <c r="I39"/>
  <c r="I40"/>
  <c r="N43"/>
  <c r="I44"/>
  <c r="N47"/>
  <c r="N48"/>
  <c r="I51"/>
  <c r="I52"/>
  <c r="I55"/>
  <c r="I56"/>
  <c r="N59"/>
  <c r="I60"/>
  <c r="N63"/>
  <c r="N64"/>
  <c r="I67"/>
  <c r="I68"/>
  <c r="I71"/>
  <c r="I72"/>
  <c r="N75"/>
  <c r="I76"/>
  <c r="N79"/>
  <c r="N80"/>
  <c r="I83"/>
  <c r="I84"/>
  <c r="I87"/>
  <c r="I88"/>
  <c r="N91"/>
  <c r="I92"/>
  <c r="N95"/>
  <c r="N96"/>
  <c r="J97"/>
  <c r="L97" s="1"/>
  <c r="M97" s="1"/>
  <c r="I99"/>
  <c r="I100"/>
  <c r="N101"/>
  <c r="I103"/>
  <c r="K10"/>
  <c r="K74"/>
  <c r="C12" i="2"/>
  <c r="C11"/>
  <c r="C10"/>
  <c r="C9"/>
  <c r="C8"/>
  <c r="C6"/>
  <c r="N5"/>
  <c r="N7" i="1"/>
  <c r="N12"/>
  <c r="N17"/>
  <c r="N23"/>
  <c r="N28"/>
  <c r="N33"/>
  <c r="N39"/>
  <c r="N44"/>
  <c r="N49"/>
  <c r="N55"/>
  <c r="N60"/>
  <c r="N65"/>
  <c r="N71"/>
  <c r="N76"/>
  <c r="N81"/>
  <c r="N87"/>
  <c r="N92"/>
  <c r="N97"/>
  <c r="N103"/>
  <c r="K7"/>
  <c r="K12"/>
  <c r="K17"/>
  <c r="K23"/>
  <c r="K28"/>
  <c r="K33"/>
  <c r="K39"/>
  <c r="K44"/>
  <c r="K49"/>
  <c r="K55"/>
  <c r="K60"/>
  <c r="K65"/>
  <c r="K71"/>
  <c r="K76"/>
  <c r="K81"/>
  <c r="K87"/>
  <c r="K92"/>
  <c r="K97"/>
  <c r="K103"/>
  <c r="J6"/>
  <c r="L6" s="1"/>
  <c r="J10"/>
  <c r="L10" s="1"/>
  <c r="J22"/>
  <c r="L22" s="1"/>
  <c r="M22" s="1"/>
  <c r="J26"/>
  <c r="L26" s="1"/>
  <c r="J38"/>
  <c r="L38" s="1"/>
  <c r="J39"/>
  <c r="L39" s="1"/>
  <c r="J50"/>
  <c r="L50" s="1"/>
  <c r="M50" s="1"/>
  <c r="J54"/>
  <c r="L54" s="1"/>
  <c r="M54" s="1"/>
  <c r="J66"/>
  <c r="L66" s="1"/>
  <c r="J70"/>
  <c r="L70" s="1"/>
  <c r="M70" s="1"/>
  <c r="J82"/>
  <c r="L82" s="1"/>
  <c r="M82" s="1"/>
  <c r="J86"/>
  <c r="L86" s="1"/>
  <c r="M86" s="1"/>
  <c r="J98"/>
  <c r="L98" s="1"/>
  <c r="M98" s="1"/>
  <c r="J102"/>
  <c r="L102" s="1"/>
  <c r="M102" s="1"/>
  <c r="I5"/>
  <c r="I9"/>
  <c r="I13"/>
  <c r="I17"/>
  <c r="I21"/>
  <c r="I25"/>
  <c r="I29"/>
  <c r="I33"/>
  <c r="I37"/>
  <c r="I41"/>
  <c r="I45"/>
  <c r="I49"/>
  <c r="I53"/>
  <c r="I57"/>
  <c r="I61"/>
  <c r="I65"/>
  <c r="I69"/>
  <c r="I73"/>
  <c r="I77"/>
  <c r="I81"/>
  <c r="I85"/>
  <c r="I89"/>
  <c r="I93"/>
  <c r="I97"/>
  <c r="I101"/>
  <c r="J90" l="1"/>
  <c r="L90" s="1"/>
  <c r="J74"/>
  <c r="L74" s="1"/>
  <c r="J58"/>
  <c r="L58" s="1"/>
  <c r="M58" s="1"/>
  <c r="J42"/>
  <c r="L42" s="1"/>
  <c r="J30"/>
  <c r="L30" s="1"/>
  <c r="J14"/>
  <c r="L14" s="1"/>
  <c r="M14" s="1"/>
  <c r="K90"/>
  <c r="K26"/>
  <c r="J94"/>
  <c r="L94" s="1"/>
  <c r="M94" s="1"/>
  <c r="J78"/>
  <c r="L78" s="1"/>
  <c r="J62"/>
  <c r="L62" s="1"/>
  <c r="M62" s="1"/>
  <c r="J46"/>
  <c r="L46" s="1"/>
  <c r="J34"/>
  <c r="L34" s="1"/>
  <c r="J18"/>
  <c r="L18" s="1"/>
  <c r="K42"/>
  <c r="I58"/>
  <c r="K2"/>
  <c r="M39"/>
  <c r="J35"/>
  <c r="L35" s="1"/>
  <c r="J31"/>
  <c r="L31" s="1"/>
  <c r="M31" s="1"/>
  <c r="J27"/>
  <c r="L27" s="1"/>
  <c r="M27" s="1"/>
  <c r="J23"/>
  <c r="L23" s="1"/>
  <c r="M23" s="1"/>
  <c r="J19"/>
  <c r="L19" s="1"/>
  <c r="M19" s="1"/>
  <c r="J15"/>
  <c r="L15" s="1"/>
  <c r="M15" s="1"/>
  <c r="J11"/>
  <c r="L11" s="1"/>
  <c r="M11" s="1"/>
  <c r="J7"/>
  <c r="L7" s="1"/>
  <c r="M7" s="1"/>
  <c r="J3"/>
  <c r="L3" s="1"/>
  <c r="M3" s="1"/>
  <c r="K99"/>
  <c r="K93"/>
  <c r="K88"/>
  <c r="K83"/>
  <c r="K77"/>
  <c r="K72"/>
  <c r="K67"/>
  <c r="K61"/>
  <c r="K56"/>
  <c r="K51"/>
  <c r="K45"/>
  <c r="K40"/>
  <c r="K35"/>
  <c r="K29"/>
  <c r="K24"/>
  <c r="K19"/>
  <c r="K13"/>
  <c r="K8"/>
  <c r="K3"/>
  <c r="N99"/>
  <c r="N93"/>
  <c r="N88"/>
  <c r="N83"/>
  <c r="N77"/>
  <c r="N72"/>
  <c r="N67"/>
  <c r="N61"/>
  <c r="M61" s="1"/>
  <c r="N56"/>
  <c r="N51"/>
  <c r="N45"/>
  <c r="N40"/>
  <c r="N35"/>
  <c r="N29"/>
  <c r="N24"/>
  <c r="N19"/>
  <c r="N13"/>
  <c r="M13" s="1"/>
  <c r="N8"/>
  <c r="N3"/>
  <c r="C13" i="2"/>
  <c r="K94" i="1"/>
  <c r="K78"/>
  <c r="K62"/>
  <c r="K46"/>
  <c r="K30"/>
  <c r="K14"/>
  <c r="I98"/>
  <c r="I82"/>
  <c r="I66"/>
  <c r="I50"/>
  <c r="I34"/>
  <c r="I22"/>
  <c r="I18"/>
  <c r="I6"/>
  <c r="J103"/>
  <c r="L103" s="1"/>
  <c r="M103" s="1"/>
  <c r="J99"/>
  <c r="L99" s="1"/>
  <c r="M99" s="1"/>
  <c r="J95"/>
  <c r="L95" s="1"/>
  <c r="M95" s="1"/>
  <c r="J91"/>
  <c r="L91" s="1"/>
  <c r="M91" s="1"/>
  <c r="J87"/>
  <c r="L87" s="1"/>
  <c r="M87" s="1"/>
  <c r="J83"/>
  <c r="L83" s="1"/>
  <c r="M83" s="1"/>
  <c r="J79"/>
  <c r="L79" s="1"/>
  <c r="M79" s="1"/>
  <c r="J75"/>
  <c r="L75" s="1"/>
  <c r="M75" s="1"/>
  <c r="J71"/>
  <c r="L71" s="1"/>
  <c r="M71" s="1"/>
  <c r="J67"/>
  <c r="L67" s="1"/>
  <c r="M67" s="1"/>
  <c r="J63"/>
  <c r="L63" s="1"/>
  <c r="M63" s="1"/>
  <c r="J59"/>
  <c r="L59" s="1"/>
  <c r="M59" s="1"/>
  <c r="J55"/>
  <c r="L55" s="1"/>
  <c r="M55" s="1"/>
  <c r="J51"/>
  <c r="L51" s="1"/>
  <c r="M51" s="1"/>
  <c r="J47"/>
  <c r="L47" s="1"/>
  <c r="M47" s="1"/>
  <c r="J43"/>
  <c r="L43" s="1"/>
  <c r="M43" s="1"/>
  <c r="I95"/>
  <c r="I91"/>
  <c r="I79"/>
  <c r="I75"/>
  <c r="I63"/>
  <c r="I59"/>
  <c r="I47"/>
  <c r="I43"/>
  <c r="I31"/>
  <c r="I27"/>
  <c r="I15"/>
  <c r="I11"/>
  <c r="J100"/>
  <c r="L100" s="1"/>
  <c r="M100" s="1"/>
  <c r="J96"/>
  <c r="L96" s="1"/>
  <c r="M96" s="1"/>
  <c r="J92"/>
  <c r="L92" s="1"/>
  <c r="M92" s="1"/>
  <c r="J88"/>
  <c r="L88" s="1"/>
  <c r="M88" s="1"/>
  <c r="J84"/>
  <c r="L84" s="1"/>
  <c r="J80"/>
  <c r="L80" s="1"/>
  <c r="M80" s="1"/>
  <c r="J76"/>
  <c r="L76" s="1"/>
  <c r="M76" s="1"/>
  <c r="J72"/>
  <c r="L72" s="1"/>
  <c r="J68"/>
  <c r="L68" s="1"/>
  <c r="J64"/>
  <c r="L64" s="1"/>
  <c r="M64" s="1"/>
  <c r="J60"/>
  <c r="L60" s="1"/>
  <c r="M60" s="1"/>
  <c r="J56"/>
  <c r="L56" s="1"/>
  <c r="M56" s="1"/>
  <c r="J52"/>
  <c r="L52" s="1"/>
  <c r="M52" s="1"/>
  <c r="J48"/>
  <c r="L48" s="1"/>
  <c r="M48" s="1"/>
  <c r="J44"/>
  <c r="L44" s="1"/>
  <c r="M44" s="1"/>
  <c r="J40"/>
  <c r="L40" s="1"/>
  <c r="J36"/>
  <c r="L36" s="1"/>
  <c r="M36" s="1"/>
  <c r="J32"/>
  <c r="L32" s="1"/>
  <c r="O32" s="1"/>
  <c r="J28"/>
  <c r="L28" s="1"/>
  <c r="M28" s="1"/>
  <c r="J24"/>
  <c r="L24" s="1"/>
  <c r="M24" s="1"/>
  <c r="J20"/>
  <c r="L20" s="1"/>
  <c r="M20" s="1"/>
  <c r="J16"/>
  <c r="L16" s="1"/>
  <c r="M16" s="1"/>
  <c r="J12"/>
  <c r="L12" s="1"/>
  <c r="M12" s="1"/>
  <c r="J8"/>
  <c r="L8" s="1"/>
  <c r="M8" s="1"/>
  <c r="J4"/>
  <c r="L4" s="1"/>
  <c r="K100"/>
  <c r="K95"/>
  <c r="K89"/>
  <c r="K84"/>
  <c r="K79"/>
  <c r="K73"/>
  <c r="K68"/>
  <c r="K63"/>
  <c r="K57"/>
  <c r="K52"/>
  <c r="K47"/>
  <c r="K41"/>
  <c r="K36"/>
  <c r="K31"/>
  <c r="O31" s="1"/>
  <c r="K25"/>
  <c r="K20"/>
  <c r="K15"/>
  <c r="K9"/>
  <c r="K4"/>
  <c r="N100"/>
  <c r="N89"/>
  <c r="N84"/>
  <c r="N73"/>
  <c r="N68"/>
  <c r="N57"/>
  <c r="N52"/>
  <c r="N41"/>
  <c r="N36"/>
  <c r="N25"/>
  <c r="N20"/>
  <c r="N9"/>
  <c r="N4"/>
  <c r="I102"/>
  <c r="I86"/>
  <c r="I70"/>
  <c r="I54"/>
  <c r="I38"/>
  <c r="I96"/>
  <c r="I80"/>
  <c r="I64"/>
  <c r="I48"/>
  <c r="I32"/>
  <c r="I16"/>
  <c r="J101"/>
  <c r="L101" s="1"/>
  <c r="M101" s="1"/>
  <c r="J85"/>
  <c r="L85" s="1"/>
  <c r="M85" s="1"/>
  <c r="J69"/>
  <c r="L69" s="1"/>
  <c r="M69" s="1"/>
  <c r="J53"/>
  <c r="L53" s="1"/>
  <c r="M53" s="1"/>
  <c r="J37"/>
  <c r="L37" s="1"/>
  <c r="M37" s="1"/>
  <c r="J21"/>
  <c r="L21" s="1"/>
  <c r="M21" s="1"/>
  <c r="J5"/>
  <c r="L5" s="1"/>
  <c r="M5" s="1"/>
  <c r="K101"/>
  <c r="K96"/>
  <c r="G11" i="2" s="1"/>
  <c r="K91" i="1"/>
  <c r="O91" s="1"/>
  <c r="K85"/>
  <c r="K80"/>
  <c r="K75"/>
  <c r="K69"/>
  <c r="K64"/>
  <c r="K59"/>
  <c r="K53"/>
  <c r="K48"/>
  <c r="K43"/>
  <c r="K37"/>
  <c r="K32"/>
  <c r="K27"/>
  <c r="K21"/>
  <c r="K16"/>
  <c r="K11"/>
  <c r="K5"/>
  <c r="M72"/>
  <c r="N102"/>
  <c r="N98"/>
  <c r="N94"/>
  <c r="N90"/>
  <c r="M90" s="1"/>
  <c r="N86"/>
  <c r="N82"/>
  <c r="N78"/>
  <c r="M78" s="1"/>
  <c r="G9" i="2" s="1"/>
  <c r="N74" i="1"/>
  <c r="M74" s="1"/>
  <c r="N70"/>
  <c r="N66"/>
  <c r="M66" s="1"/>
  <c r="N62"/>
  <c r="N58"/>
  <c r="N54"/>
  <c r="N50"/>
  <c r="N46"/>
  <c r="M46" s="1"/>
  <c r="N42"/>
  <c r="M42" s="1"/>
  <c r="N38"/>
  <c r="M38" s="1"/>
  <c r="N34"/>
  <c r="M34" s="1"/>
  <c r="N30"/>
  <c r="M30" s="1"/>
  <c r="N26"/>
  <c r="M26" s="1"/>
  <c r="N22"/>
  <c r="N18"/>
  <c r="M18" s="1"/>
  <c r="N14"/>
  <c r="N10"/>
  <c r="M10" s="1"/>
  <c r="N6"/>
  <c r="M6" s="1"/>
  <c r="J2"/>
  <c r="L2" s="1"/>
  <c r="O2" s="1"/>
  <c r="N2"/>
  <c r="I2"/>
  <c r="G7" i="2"/>
  <c r="O102" i="1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O22"/>
  <c r="O18"/>
  <c r="O14"/>
  <c r="O10"/>
  <c r="O6"/>
  <c r="O103"/>
  <c r="O99"/>
  <c r="O95"/>
  <c r="O87"/>
  <c r="O83"/>
  <c r="O79"/>
  <c r="O75"/>
  <c r="O71"/>
  <c r="O67"/>
  <c r="O63"/>
  <c r="O59"/>
  <c r="O55"/>
  <c r="O51"/>
  <c r="O47"/>
  <c r="O43"/>
  <c r="O39"/>
  <c r="O35"/>
  <c r="O27"/>
  <c r="O19"/>
  <c r="O15"/>
  <c r="O11"/>
  <c r="O3"/>
  <c r="O100"/>
  <c r="O92"/>
  <c r="O88"/>
  <c r="O84"/>
  <c r="O76"/>
  <c r="O72"/>
  <c r="O68"/>
  <c r="O60"/>
  <c r="O56"/>
  <c r="O52"/>
  <c r="O44"/>
  <c r="O40"/>
  <c r="O36"/>
  <c r="O28"/>
  <c r="O24"/>
  <c r="O20"/>
  <c r="O12"/>
  <c r="O8"/>
  <c r="O4"/>
  <c r="O101"/>
  <c r="O97"/>
  <c r="O93"/>
  <c r="O89"/>
  <c r="O81"/>
  <c r="O77"/>
  <c r="O73"/>
  <c r="O65"/>
  <c r="O61"/>
  <c r="O57"/>
  <c r="O49"/>
  <c r="O45"/>
  <c r="O41"/>
  <c r="O37"/>
  <c r="O33"/>
  <c r="O29"/>
  <c r="O25"/>
  <c r="O21"/>
  <c r="O17"/>
  <c r="O13"/>
  <c r="O9"/>
  <c r="O5"/>
  <c r="M35" l="1"/>
  <c r="O69"/>
  <c r="Q7" i="2"/>
  <c r="R7" s="1"/>
  <c r="E18"/>
  <c r="G18" s="1"/>
  <c r="Q8"/>
  <c r="Q9"/>
  <c r="T9" s="1"/>
  <c r="M4" i="1"/>
  <c r="M68"/>
  <c r="S8" i="2"/>
  <c r="O85" i="1"/>
  <c r="M32"/>
  <c r="O48"/>
  <c r="E16" i="2"/>
  <c r="H16" s="1"/>
  <c r="M40" i="1"/>
  <c r="O64"/>
  <c r="O80"/>
  <c r="O96"/>
  <c r="G5" i="2" s="1"/>
  <c r="O16" i="1"/>
  <c r="O7"/>
  <c r="O23"/>
  <c r="O53"/>
  <c r="N7" i="2"/>
  <c r="N9" s="1"/>
  <c r="N11"/>
  <c r="E17"/>
  <c r="F17" s="1"/>
  <c r="N17"/>
  <c r="M84" i="1"/>
  <c r="H18" i="2"/>
  <c r="G16"/>
  <c r="M2" i="1"/>
  <c r="S7" i="2" l="1"/>
  <c r="T7"/>
  <c r="F16"/>
  <c r="T8"/>
  <c r="R8"/>
  <c r="F18"/>
  <c r="S9"/>
  <c r="H17"/>
  <c r="R9"/>
  <c r="G17"/>
  <c r="N13"/>
  <c r="N16"/>
  <c r="N15"/>
  <c r="N14"/>
</calcChain>
</file>

<file path=xl/sharedStrings.xml><?xml version="1.0" encoding="utf-8"?>
<sst xmlns="http://schemas.openxmlformats.org/spreadsheetml/2006/main" count="152" uniqueCount="134">
  <si>
    <t>ROLL NO</t>
  </si>
  <si>
    <t>TELUGU</t>
  </si>
  <si>
    <t>HINDI</t>
  </si>
  <si>
    <t>MATHS</t>
  </si>
  <si>
    <t>ENGLISH</t>
  </si>
  <si>
    <t>SCIENCE</t>
  </si>
  <si>
    <t>SOCIAL</t>
  </si>
  <si>
    <t>NAME OF STUDENT</t>
  </si>
  <si>
    <t>MAX</t>
  </si>
  <si>
    <t>MIN</t>
  </si>
  <si>
    <t>TOTAL</t>
  </si>
  <si>
    <t>RESULT</t>
  </si>
  <si>
    <t>GRADE</t>
  </si>
  <si>
    <t>AVERAGE</t>
  </si>
  <si>
    <t>COMMENT</t>
  </si>
  <si>
    <t>LWYNK</t>
  </si>
  <si>
    <t>MHFJD</t>
  </si>
  <si>
    <t>QEPED</t>
  </si>
  <si>
    <t>ZFJXI</t>
  </si>
  <si>
    <t>AJMWS</t>
  </si>
  <si>
    <t>ZKVYM</t>
  </si>
  <si>
    <t>VPZES</t>
  </si>
  <si>
    <t>QCEZE</t>
  </si>
  <si>
    <t>NYGTJ</t>
  </si>
  <si>
    <t>UUIBX</t>
  </si>
  <si>
    <t>TRNSD</t>
  </si>
  <si>
    <t>JQQZS</t>
  </si>
  <si>
    <t>LDWNB</t>
  </si>
  <si>
    <t>DHIGX</t>
  </si>
  <si>
    <t>GECVD</t>
  </si>
  <si>
    <t>BPHMF</t>
  </si>
  <si>
    <t>KNYBQ</t>
  </si>
  <si>
    <t>XLOFM</t>
  </si>
  <si>
    <t>TPRBQ</t>
  </si>
  <si>
    <t>FWYBY</t>
  </si>
  <si>
    <t>MFNLC</t>
  </si>
  <si>
    <t>ZHSBG</t>
  </si>
  <si>
    <t>GSSER</t>
  </si>
  <si>
    <t>WFUFE</t>
  </si>
  <si>
    <t>YCOSH</t>
  </si>
  <si>
    <t>UDDYX</t>
  </si>
  <si>
    <t>VVJIE</t>
  </si>
  <si>
    <t>ILCKW</t>
  </si>
  <si>
    <t>SMBBV</t>
  </si>
  <si>
    <t>OJSSF</t>
  </si>
  <si>
    <t>JQZMT</t>
  </si>
  <si>
    <t>CFKSM</t>
  </si>
  <si>
    <t>HHXYE</t>
  </si>
  <si>
    <t>TWAMK</t>
  </si>
  <si>
    <t>PVAVN</t>
  </si>
  <si>
    <t>VDODL</t>
  </si>
  <si>
    <t>XLUHB</t>
  </si>
  <si>
    <t>MCCRR</t>
  </si>
  <si>
    <t>QYJRG</t>
  </si>
  <si>
    <t>XCLIP</t>
  </si>
  <si>
    <t>GIZMK</t>
  </si>
  <si>
    <t>DYEGI</t>
  </si>
  <si>
    <t>GFIJK</t>
  </si>
  <si>
    <t>EGREQ</t>
  </si>
  <si>
    <t>FSJWA</t>
  </si>
  <si>
    <t>QIJLG</t>
  </si>
  <si>
    <t>WQFCF</t>
  </si>
  <si>
    <t>EIRHD</t>
  </si>
  <si>
    <t>TEQHG</t>
  </si>
  <si>
    <t>LGWFM</t>
  </si>
  <si>
    <t>DLRYX</t>
  </si>
  <si>
    <t>WXSIS</t>
  </si>
  <si>
    <t>AMFNU</t>
  </si>
  <si>
    <t>ZIRRY</t>
  </si>
  <si>
    <t>YUVAS</t>
  </si>
  <si>
    <t>GIYJW</t>
  </si>
  <si>
    <t>CQVIX</t>
  </si>
  <si>
    <t>QDQMU</t>
  </si>
  <si>
    <t>UZCPH</t>
  </si>
  <si>
    <t>SGLJN</t>
  </si>
  <si>
    <t>TPRYM</t>
  </si>
  <si>
    <t>MRRGX</t>
  </si>
  <si>
    <t>GAQDM</t>
  </si>
  <si>
    <t>JDKOT</t>
  </si>
  <si>
    <t>TYVRL</t>
  </si>
  <si>
    <t>HBEZJ</t>
  </si>
  <si>
    <t>DXNTK</t>
  </si>
  <si>
    <t>VPVQH</t>
  </si>
  <si>
    <t>ARUQK</t>
  </si>
  <si>
    <t>LWCCV</t>
  </si>
  <si>
    <t>UBGZD</t>
  </si>
  <si>
    <t>MACNP</t>
  </si>
  <si>
    <t>QITVT</t>
  </si>
  <si>
    <t>VXZZR</t>
  </si>
  <si>
    <t>PIJQU</t>
  </si>
  <si>
    <t>OCXKI</t>
  </si>
  <si>
    <t>NJPYX</t>
  </si>
  <si>
    <t>SQLXB</t>
  </si>
  <si>
    <t>IKEEG</t>
  </si>
  <si>
    <t>XIJQP</t>
  </si>
  <si>
    <t>JRWOA</t>
  </si>
  <si>
    <t>RVFVT</t>
  </si>
  <si>
    <t>MTZXN</t>
  </si>
  <si>
    <t>NPTOU</t>
  </si>
  <si>
    <t>ANXKE</t>
  </si>
  <si>
    <t>KOBKS</t>
  </si>
  <si>
    <t>VYZMO</t>
  </si>
  <si>
    <t>CWNVZ</t>
  </si>
  <si>
    <t>DUMZI</t>
  </si>
  <si>
    <t>YCEVR</t>
  </si>
  <si>
    <t>PKMNA</t>
  </si>
  <si>
    <t>KQGSP</t>
  </si>
  <si>
    <t>AWKUF</t>
  </si>
  <si>
    <t>LUHRU</t>
  </si>
  <si>
    <t>MTYTW</t>
  </si>
  <si>
    <t>YBCVX</t>
  </si>
  <si>
    <t>DVOPI</t>
  </si>
  <si>
    <t>ZRTHN</t>
  </si>
  <si>
    <t>ACLOI</t>
  </si>
  <si>
    <t>DXADR</t>
  </si>
  <si>
    <t>RSHCC</t>
  </si>
  <si>
    <t>EMTCG</t>
  </si>
  <si>
    <t>RESULT OF EXAM</t>
  </si>
  <si>
    <t>DASHBOARD FOR EXAM RESULT</t>
  </si>
  <si>
    <t>STUDENT NAME</t>
  </si>
  <si>
    <t>MARKS</t>
  </si>
  <si>
    <t>NO OF STUDENTS</t>
  </si>
  <si>
    <t>NO PASSED</t>
  </si>
  <si>
    <t>NO FAILED</t>
  </si>
  <si>
    <t>NO CENT SCORED</t>
  </si>
  <si>
    <t>A+ GRADES</t>
  </si>
  <si>
    <t>A GRADES</t>
  </si>
  <si>
    <t>B GRADES</t>
  </si>
  <si>
    <t>C GRADDES</t>
  </si>
  <si>
    <t>SCORE &gt;300</t>
  </si>
  <si>
    <t>SUBJECT</t>
  </si>
  <si>
    <t>TOP RANKS</t>
  </si>
  <si>
    <t>NAME</t>
  </si>
  <si>
    <t>LOWSET MARKS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</si>
</sst>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NumberFormat="1"/>
    <xf numFmtId="43" fontId="0" fillId="0" borderId="0" xfId="1" applyFont="1"/>
    <xf numFmtId="0" fontId="2" fillId="0" borderId="0" xfId="0" applyFont="1"/>
    <xf numFmtId="0" fontId="4" fillId="0" borderId="0" xfId="0" applyFont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5" fillId="0" borderId="0" xfId="0" applyFont="1"/>
    <xf numFmtId="0" fontId="6" fillId="0" borderId="0" xfId="0" applyFont="1"/>
    <xf numFmtId="0" fontId="4" fillId="0" borderId="1" xfId="0" applyFont="1" applyBorder="1"/>
    <xf numFmtId="0" fontId="5" fillId="0" borderId="1" xfId="0" applyFont="1" applyBorder="1"/>
    <xf numFmtId="0" fontId="3" fillId="0" borderId="1" xfId="0" applyFont="1" applyFill="1" applyBorder="1"/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2" borderId="1" xfId="0" applyFont="1" applyFill="1" applyBorder="1"/>
    <xf numFmtId="0" fontId="4" fillId="3" borderId="1" xfId="0" applyFont="1" applyFill="1" applyBorder="1"/>
    <xf numFmtId="0" fontId="9" fillId="3" borderId="1" xfId="0" applyFont="1" applyFill="1" applyBorder="1"/>
    <xf numFmtId="0" fontId="8" fillId="4" borderId="8" xfId="0" applyFont="1" applyFill="1" applyBorder="1"/>
    <xf numFmtId="0" fontId="10" fillId="2" borderId="8" xfId="0" applyFont="1" applyFill="1" applyBorder="1" applyAlignment="1">
      <alignment wrapText="1"/>
    </xf>
    <xf numFmtId="0" fontId="10" fillId="2" borderId="8" xfId="0" applyFont="1" applyFill="1" applyBorder="1"/>
    <xf numFmtId="0" fontId="11" fillId="2" borderId="2" xfId="0" applyFont="1" applyFill="1" applyBorder="1"/>
    <xf numFmtId="0" fontId="11" fillId="3" borderId="2" xfId="0" applyFont="1" applyFill="1" applyBorder="1"/>
  </cellXfs>
  <cellStyles count="2">
    <cellStyle name="Comma" xfId="1" builtinId="3"/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O103" totalsRowShown="0">
  <autoFilter ref="A1:O103"/>
  <tableColumns count="15">
    <tableColumn id="1" name="NAME OF STUDENT"/>
    <tableColumn id="2" name="ROLL NO"/>
    <tableColumn id="3" name="TELUGU"/>
    <tableColumn id="4" name="HINDI"/>
    <tableColumn id="5" name="MATHS"/>
    <tableColumn id="6" name="ENGLISH"/>
    <tableColumn id="7" name="SCIENCE"/>
    <tableColumn id="8" name="SOCIAL"/>
    <tableColumn id="9" name="MAX" dataDxfId="12">
      <calculatedColumnFormula>MAX(Table1[[#This Row],[TELUGU]:[SOCIAL]])</calculatedColumnFormula>
    </tableColumn>
    <tableColumn id="10" name="MIN" dataDxfId="11">
      <calculatedColumnFormula>MIN(Table1[[#This Row],[TELUGU]:[SOCIAL]])</calculatedColumnFormula>
    </tableColumn>
    <tableColumn id="11" name="TOTAL" dataDxfId="10">
      <calculatedColumnFormula>SUM(Table1[[#This Row],[TELUGU]:[SOCIAL]])</calculatedColumnFormula>
    </tableColumn>
    <tableColumn id="12" name="RESULT" dataDxfId="9">
      <calculatedColumnFormula>IF(Table1[[#This Row],[MIN]]&gt;=20,"PASS","FAIL")</calculatedColumnFormula>
    </tableColumn>
    <tableColumn id="13" name="GRADE" dataDxfId="8">
      <calculatedColumnFormula>IF(L2="PASS",IF(N2&gt;=60,"A+",IF(N2&gt;=50,"A",IF(N2&gt;40,"B",IF(N2&gt;=20,"C")))),"")</calculatedColumnFormula>
    </tableColumn>
    <tableColumn id="14" name="AVERAGE" dataDxfId="7">
      <calculatedColumnFormula>AVERAGE(Table1[[#This Row],[TELUGU]:[SOCIAL]])</calculatedColumnFormula>
    </tableColumn>
    <tableColumn id="15" name="COMMENT" dataDxfId="6">
      <calculatedColumnFormula>IF(L2="PASS",IF(K2&gt;300,"GREAT","GOOD"),"SORRY")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3"/>
  <sheetViews>
    <sheetView tabSelected="1" zoomScale="110" zoomScaleNormal="110" workbookViewId="0">
      <selection activeCell="B6" sqref="B6"/>
    </sheetView>
  </sheetViews>
  <sheetFormatPr defaultRowHeight="15"/>
  <cols>
    <col min="1" max="1" width="19.85546875" customWidth="1"/>
    <col min="2" max="2" width="10.7109375" customWidth="1"/>
    <col min="3" max="3" width="9.85546875" customWidth="1"/>
    <col min="5" max="5" width="9.42578125" customWidth="1"/>
    <col min="6" max="6" width="10.5703125" customWidth="1"/>
    <col min="7" max="7" width="10.42578125" customWidth="1"/>
    <col min="8" max="8" width="9.42578125" customWidth="1"/>
    <col min="12" max="12" width="9.42578125" customWidth="1"/>
    <col min="14" max="14" width="11.42578125" customWidth="1"/>
    <col min="15" max="15" width="12.5703125" customWidth="1"/>
  </cols>
  <sheetData>
    <row r="1" spans="1:15">
      <c r="A1" t="s">
        <v>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>
      <c r="A2" t="s">
        <v>15</v>
      </c>
      <c r="B2">
        <v>524</v>
      </c>
      <c r="C2">
        <v>87</v>
      </c>
      <c r="D2">
        <v>74</v>
      </c>
      <c r="E2">
        <v>70</v>
      </c>
      <c r="F2">
        <v>84</v>
      </c>
      <c r="G2">
        <v>5</v>
      </c>
      <c r="H2">
        <v>54</v>
      </c>
      <c r="I2" s="1">
        <f>MAX(Table1[[#This Row],[TELUGU]:[SOCIAL]])</f>
        <v>87</v>
      </c>
      <c r="J2" s="1">
        <f>MIN(Table1[[#This Row],[TELUGU]:[SOCIAL]])</f>
        <v>5</v>
      </c>
      <c r="K2" s="1">
        <f>SUM(Table1[[#This Row],[TELUGU]:[SOCIAL]])</f>
        <v>374</v>
      </c>
      <c r="L2" s="1" t="str">
        <f>IF(Table1[[#This Row],[MIN]]&gt;=20,"PASS","FAIL")</f>
        <v>FAIL</v>
      </c>
      <c r="M2" s="1" t="str">
        <f t="shared" ref="M2:M33" si="0">IF(L2="PASS",IF(N2&gt;=60,"A+",IF(N2&gt;=50,"A",IF(N2&gt;40,"B",IF(N2&gt;=20,"C")))),"")</f>
        <v/>
      </c>
      <c r="N2" s="2">
        <f>AVERAGE(Table1[[#This Row],[TELUGU]:[SOCIAL]])</f>
        <v>62.333333333333336</v>
      </c>
      <c r="O2" s="1" t="str">
        <f t="shared" ref="O2:O33" si="1">IF(L2="PASS",IF(K2&gt;300,"GREAT","GOOD"),"SORRY")</f>
        <v>SORRY</v>
      </c>
    </row>
    <row r="3" spans="1:15">
      <c r="A3" t="s">
        <v>16</v>
      </c>
      <c r="B3">
        <v>221</v>
      </c>
      <c r="C3">
        <v>93</v>
      </c>
      <c r="D3">
        <v>94</v>
      </c>
      <c r="E3">
        <v>7</v>
      </c>
      <c r="F3">
        <v>96</v>
      </c>
      <c r="G3">
        <v>0</v>
      </c>
      <c r="H3">
        <v>97</v>
      </c>
      <c r="I3" s="1">
        <f>MAX(Table1[[#This Row],[TELUGU]:[SOCIAL]])</f>
        <v>97</v>
      </c>
      <c r="J3" s="1">
        <f>MIN(Table1[[#This Row],[TELUGU]:[SOCIAL]])</f>
        <v>0</v>
      </c>
      <c r="K3" s="1">
        <f>SUM(Table1[[#This Row],[TELUGU]:[SOCIAL]])</f>
        <v>387</v>
      </c>
      <c r="L3" s="1" t="str">
        <f>IF(Table1[[#This Row],[MIN]]&gt;=20,"PASS","FAIL")</f>
        <v>FAIL</v>
      </c>
      <c r="M3" s="1" t="str">
        <f t="shared" si="0"/>
        <v/>
      </c>
      <c r="N3" s="2">
        <f>AVERAGE(Table1[[#This Row],[TELUGU]:[SOCIAL]])</f>
        <v>64.5</v>
      </c>
      <c r="O3" s="1" t="str">
        <f t="shared" si="1"/>
        <v>SORRY</v>
      </c>
    </row>
    <row r="4" spans="1:15">
      <c r="A4" t="s">
        <v>17</v>
      </c>
      <c r="B4">
        <v>726</v>
      </c>
      <c r="C4">
        <v>92</v>
      </c>
      <c r="D4">
        <v>57</v>
      </c>
      <c r="E4">
        <v>52</v>
      </c>
      <c r="F4">
        <v>88</v>
      </c>
      <c r="G4">
        <v>18</v>
      </c>
      <c r="H4">
        <v>79</v>
      </c>
      <c r="I4" s="1">
        <f>MAX(Table1[[#This Row],[TELUGU]:[SOCIAL]])</f>
        <v>92</v>
      </c>
      <c r="J4" s="1">
        <f>MIN(Table1[[#This Row],[TELUGU]:[SOCIAL]])</f>
        <v>18</v>
      </c>
      <c r="K4" s="1">
        <f>SUM(Table1[[#This Row],[TELUGU]:[SOCIAL]])</f>
        <v>386</v>
      </c>
      <c r="L4" s="1" t="str">
        <f>IF(Table1[[#This Row],[MIN]]&gt;=20,"PASS","FAIL")</f>
        <v>FAIL</v>
      </c>
      <c r="M4" s="1" t="str">
        <f t="shared" si="0"/>
        <v/>
      </c>
      <c r="N4" s="2">
        <f>AVERAGE(Table1[[#This Row],[TELUGU]:[SOCIAL]])</f>
        <v>64.333333333333329</v>
      </c>
      <c r="O4" s="1" t="str">
        <f t="shared" si="1"/>
        <v>SORRY</v>
      </c>
    </row>
    <row r="5" spans="1:15">
      <c r="A5" t="s">
        <v>18</v>
      </c>
      <c r="B5">
        <v>375</v>
      </c>
      <c r="C5">
        <v>62</v>
      </c>
      <c r="D5">
        <v>82</v>
      </c>
      <c r="E5">
        <v>67</v>
      </c>
      <c r="F5">
        <v>43</v>
      </c>
      <c r="G5">
        <v>6</v>
      </c>
      <c r="H5">
        <v>93</v>
      </c>
      <c r="I5" s="1">
        <f>MAX(Table1[[#This Row],[TELUGU]:[SOCIAL]])</f>
        <v>93</v>
      </c>
      <c r="J5" s="1">
        <f>MIN(Table1[[#This Row],[TELUGU]:[SOCIAL]])</f>
        <v>6</v>
      </c>
      <c r="K5" s="1">
        <f>SUM(Table1[[#This Row],[TELUGU]:[SOCIAL]])</f>
        <v>353</v>
      </c>
      <c r="L5" s="1" t="str">
        <f>IF(Table1[[#This Row],[MIN]]&gt;=20,"PASS","FAIL")</f>
        <v>FAIL</v>
      </c>
      <c r="M5" s="1" t="str">
        <f t="shared" si="0"/>
        <v/>
      </c>
      <c r="N5" s="2">
        <f>AVERAGE(Table1[[#This Row],[TELUGU]:[SOCIAL]])</f>
        <v>58.833333333333336</v>
      </c>
      <c r="O5" s="1" t="str">
        <f t="shared" si="1"/>
        <v>SORRY</v>
      </c>
    </row>
    <row r="6" spans="1:15">
      <c r="A6" t="s">
        <v>19</v>
      </c>
      <c r="B6">
        <v>235</v>
      </c>
      <c r="C6">
        <v>62</v>
      </c>
      <c r="D6">
        <v>99</v>
      </c>
      <c r="E6">
        <v>19</v>
      </c>
      <c r="F6">
        <v>98</v>
      </c>
      <c r="G6">
        <v>84</v>
      </c>
      <c r="H6">
        <v>95</v>
      </c>
      <c r="I6" s="1">
        <f>MAX(Table1[[#This Row],[TELUGU]:[SOCIAL]])</f>
        <v>99</v>
      </c>
      <c r="J6" s="1">
        <f>MIN(Table1[[#This Row],[TELUGU]:[SOCIAL]])</f>
        <v>19</v>
      </c>
      <c r="K6" s="1">
        <f>SUM(Table1[[#This Row],[TELUGU]:[SOCIAL]])</f>
        <v>457</v>
      </c>
      <c r="L6" s="1" t="str">
        <f>IF(Table1[[#This Row],[MIN]]&gt;=20,"PASS","FAIL")</f>
        <v>FAIL</v>
      </c>
      <c r="M6" s="1" t="str">
        <f t="shared" si="0"/>
        <v/>
      </c>
      <c r="N6" s="2">
        <f>AVERAGE(Table1[[#This Row],[TELUGU]:[SOCIAL]])</f>
        <v>76.166666666666671</v>
      </c>
      <c r="O6" s="1" t="str">
        <f t="shared" si="1"/>
        <v>SORRY</v>
      </c>
    </row>
    <row r="7" spans="1:15">
      <c r="A7" t="s">
        <v>20</v>
      </c>
      <c r="B7">
        <v>574</v>
      </c>
      <c r="C7">
        <v>48</v>
      </c>
      <c r="D7">
        <v>56</v>
      </c>
      <c r="E7">
        <v>46</v>
      </c>
      <c r="F7">
        <v>4</v>
      </c>
      <c r="G7">
        <v>28</v>
      </c>
      <c r="H7">
        <v>88</v>
      </c>
      <c r="I7" s="1">
        <f>MAX(Table1[[#This Row],[TELUGU]:[SOCIAL]])</f>
        <v>88</v>
      </c>
      <c r="J7" s="1">
        <f>MIN(Table1[[#This Row],[TELUGU]:[SOCIAL]])</f>
        <v>4</v>
      </c>
      <c r="K7" s="1">
        <f>SUM(Table1[[#This Row],[TELUGU]:[SOCIAL]])</f>
        <v>270</v>
      </c>
      <c r="L7" s="1" t="str">
        <f>IF(Table1[[#This Row],[MIN]]&gt;=20,"PASS","FAIL")</f>
        <v>FAIL</v>
      </c>
      <c r="M7" s="1" t="str">
        <f t="shared" si="0"/>
        <v/>
      </c>
      <c r="N7" s="2">
        <f>AVERAGE(Table1[[#This Row],[TELUGU]:[SOCIAL]])</f>
        <v>45</v>
      </c>
      <c r="O7" s="1" t="str">
        <f t="shared" si="1"/>
        <v>SORRY</v>
      </c>
    </row>
    <row r="8" spans="1:15">
      <c r="A8" t="s">
        <v>21</v>
      </c>
      <c r="B8">
        <v>418</v>
      </c>
      <c r="C8">
        <v>4</v>
      </c>
      <c r="D8">
        <v>18</v>
      </c>
      <c r="E8">
        <v>62</v>
      </c>
      <c r="F8">
        <v>97</v>
      </c>
      <c r="G8">
        <v>67</v>
      </c>
      <c r="H8">
        <v>23</v>
      </c>
      <c r="I8" s="1">
        <f>MAX(Table1[[#This Row],[TELUGU]:[SOCIAL]])</f>
        <v>97</v>
      </c>
      <c r="J8" s="1">
        <f>MIN(Table1[[#This Row],[TELUGU]:[SOCIAL]])</f>
        <v>4</v>
      </c>
      <c r="K8" s="1">
        <f>SUM(Table1[[#This Row],[TELUGU]:[SOCIAL]])</f>
        <v>271</v>
      </c>
      <c r="L8" s="1" t="str">
        <f>IF(Table1[[#This Row],[MIN]]&gt;=20,"PASS","FAIL")</f>
        <v>FAIL</v>
      </c>
      <c r="M8" s="1" t="str">
        <f t="shared" si="0"/>
        <v/>
      </c>
      <c r="N8" s="2">
        <f>AVERAGE(Table1[[#This Row],[TELUGU]:[SOCIAL]])</f>
        <v>45.166666666666664</v>
      </c>
      <c r="O8" s="1" t="str">
        <f t="shared" si="1"/>
        <v>SORRY</v>
      </c>
    </row>
    <row r="9" spans="1:15">
      <c r="A9" t="s">
        <v>22</v>
      </c>
      <c r="B9">
        <v>482</v>
      </c>
      <c r="C9">
        <v>35</v>
      </c>
      <c r="D9">
        <v>35</v>
      </c>
      <c r="E9">
        <v>69</v>
      </c>
      <c r="F9">
        <v>14</v>
      </c>
      <c r="G9">
        <v>22</v>
      </c>
      <c r="H9">
        <v>5</v>
      </c>
      <c r="I9" s="1">
        <f>MAX(Table1[[#This Row],[TELUGU]:[SOCIAL]])</f>
        <v>69</v>
      </c>
      <c r="J9" s="1">
        <f>MIN(Table1[[#This Row],[TELUGU]:[SOCIAL]])</f>
        <v>5</v>
      </c>
      <c r="K9" s="1">
        <f>SUM(Table1[[#This Row],[TELUGU]:[SOCIAL]])</f>
        <v>180</v>
      </c>
      <c r="L9" s="1" t="str">
        <f>IF(Table1[[#This Row],[MIN]]&gt;=20,"PASS","FAIL")</f>
        <v>FAIL</v>
      </c>
      <c r="M9" s="1" t="str">
        <f t="shared" si="0"/>
        <v/>
      </c>
      <c r="N9" s="2">
        <f>AVERAGE(Table1[[#This Row],[TELUGU]:[SOCIAL]])</f>
        <v>30</v>
      </c>
      <c r="O9" s="1" t="str">
        <f t="shared" si="1"/>
        <v>SORRY</v>
      </c>
    </row>
    <row r="10" spans="1:15">
      <c r="A10" t="s">
        <v>23</v>
      </c>
      <c r="B10">
        <v>611</v>
      </c>
      <c r="C10">
        <v>92</v>
      </c>
      <c r="D10">
        <v>98</v>
      </c>
      <c r="E10">
        <v>30</v>
      </c>
      <c r="F10">
        <v>43</v>
      </c>
      <c r="G10">
        <v>74</v>
      </c>
      <c r="H10">
        <v>51</v>
      </c>
      <c r="I10" s="1">
        <f>MAX(Table1[[#This Row],[TELUGU]:[SOCIAL]])</f>
        <v>98</v>
      </c>
      <c r="J10" s="1">
        <f>MIN(Table1[[#This Row],[TELUGU]:[SOCIAL]])</f>
        <v>30</v>
      </c>
      <c r="K10" s="1">
        <f>SUM(Table1[[#This Row],[TELUGU]:[SOCIAL]])</f>
        <v>388</v>
      </c>
      <c r="L10" s="1" t="str">
        <f>IF(Table1[[#This Row],[MIN]]&gt;=20,"PASS","FAIL")</f>
        <v>PASS</v>
      </c>
      <c r="M10" s="1" t="str">
        <f t="shared" si="0"/>
        <v>A+</v>
      </c>
      <c r="N10" s="2">
        <f>AVERAGE(Table1[[#This Row],[TELUGU]:[SOCIAL]])</f>
        <v>64.666666666666671</v>
      </c>
      <c r="O10" s="1" t="str">
        <f t="shared" si="1"/>
        <v>GREAT</v>
      </c>
    </row>
    <row r="11" spans="1:15">
      <c r="A11" t="s">
        <v>24</v>
      </c>
      <c r="B11">
        <v>302</v>
      </c>
      <c r="C11">
        <v>18</v>
      </c>
      <c r="D11">
        <v>57</v>
      </c>
      <c r="E11">
        <v>92</v>
      </c>
      <c r="F11">
        <v>49</v>
      </c>
      <c r="G11">
        <v>55</v>
      </c>
      <c r="H11">
        <v>91</v>
      </c>
      <c r="I11" s="1">
        <f>MAX(Table1[[#This Row],[TELUGU]:[SOCIAL]])</f>
        <v>92</v>
      </c>
      <c r="J11" s="1">
        <f>MIN(Table1[[#This Row],[TELUGU]:[SOCIAL]])</f>
        <v>18</v>
      </c>
      <c r="K11" s="1">
        <f>SUM(Table1[[#This Row],[TELUGU]:[SOCIAL]])</f>
        <v>362</v>
      </c>
      <c r="L11" s="1" t="str">
        <f>IF(Table1[[#This Row],[MIN]]&gt;=20,"PASS","FAIL")</f>
        <v>FAIL</v>
      </c>
      <c r="M11" s="1" t="str">
        <f t="shared" si="0"/>
        <v/>
      </c>
      <c r="N11" s="2">
        <f>AVERAGE(Table1[[#This Row],[TELUGU]:[SOCIAL]])</f>
        <v>60.333333333333336</v>
      </c>
      <c r="O11" s="1" t="str">
        <f t="shared" si="1"/>
        <v>SORRY</v>
      </c>
    </row>
    <row r="12" spans="1:15">
      <c r="A12" t="s">
        <v>25</v>
      </c>
      <c r="B12">
        <v>324</v>
      </c>
      <c r="C12">
        <v>5</v>
      </c>
      <c r="D12">
        <v>40</v>
      </c>
      <c r="E12">
        <v>95</v>
      </c>
      <c r="F12">
        <v>38</v>
      </c>
      <c r="G12">
        <v>28</v>
      </c>
      <c r="H12">
        <v>8</v>
      </c>
      <c r="I12" s="1">
        <f>MAX(Table1[[#This Row],[TELUGU]:[SOCIAL]])</f>
        <v>95</v>
      </c>
      <c r="J12" s="1">
        <f>MIN(Table1[[#This Row],[TELUGU]:[SOCIAL]])</f>
        <v>5</v>
      </c>
      <c r="K12" s="1">
        <f>SUM(Table1[[#This Row],[TELUGU]:[SOCIAL]])</f>
        <v>214</v>
      </c>
      <c r="L12" s="1" t="str">
        <f>IF(Table1[[#This Row],[MIN]]&gt;=20,"PASS","FAIL")</f>
        <v>FAIL</v>
      </c>
      <c r="M12" s="1" t="str">
        <f t="shared" si="0"/>
        <v/>
      </c>
      <c r="N12" s="2">
        <f>AVERAGE(Table1[[#This Row],[TELUGU]:[SOCIAL]])</f>
        <v>35.666666666666664</v>
      </c>
      <c r="O12" s="1" t="str">
        <f t="shared" si="1"/>
        <v>SORRY</v>
      </c>
    </row>
    <row r="13" spans="1:15">
      <c r="A13" t="s">
        <v>26</v>
      </c>
      <c r="B13">
        <v>632</v>
      </c>
      <c r="C13">
        <v>39</v>
      </c>
      <c r="D13">
        <v>84</v>
      </c>
      <c r="E13">
        <v>86</v>
      </c>
      <c r="F13">
        <v>37</v>
      </c>
      <c r="G13">
        <v>35</v>
      </c>
      <c r="H13">
        <v>65</v>
      </c>
      <c r="I13" s="1">
        <f>MAX(Table1[[#This Row],[TELUGU]:[SOCIAL]])</f>
        <v>86</v>
      </c>
      <c r="J13" s="1">
        <f>MIN(Table1[[#This Row],[TELUGU]:[SOCIAL]])</f>
        <v>35</v>
      </c>
      <c r="K13" s="1">
        <f>SUM(Table1[[#This Row],[TELUGU]:[SOCIAL]])</f>
        <v>346</v>
      </c>
      <c r="L13" s="1" t="str">
        <f>IF(Table1[[#This Row],[MIN]]&gt;=20,"PASS","FAIL")</f>
        <v>PASS</v>
      </c>
      <c r="M13" s="1" t="str">
        <f t="shared" si="0"/>
        <v>A</v>
      </c>
      <c r="N13" s="2">
        <f>AVERAGE(Table1[[#This Row],[TELUGU]:[SOCIAL]])</f>
        <v>57.666666666666664</v>
      </c>
      <c r="O13" s="1" t="str">
        <f t="shared" si="1"/>
        <v>GREAT</v>
      </c>
    </row>
    <row r="14" spans="1:15">
      <c r="A14" t="s">
        <v>27</v>
      </c>
      <c r="B14">
        <v>640</v>
      </c>
      <c r="C14">
        <v>64</v>
      </c>
      <c r="D14">
        <v>55</v>
      </c>
      <c r="E14">
        <v>16</v>
      </c>
      <c r="F14">
        <v>34</v>
      </c>
      <c r="G14">
        <v>69</v>
      </c>
      <c r="H14">
        <v>38</v>
      </c>
      <c r="I14" s="1">
        <f>MAX(Table1[[#This Row],[TELUGU]:[SOCIAL]])</f>
        <v>69</v>
      </c>
      <c r="J14" s="1">
        <f>MIN(Table1[[#This Row],[TELUGU]:[SOCIAL]])</f>
        <v>16</v>
      </c>
      <c r="K14" s="1">
        <f>SUM(Table1[[#This Row],[TELUGU]:[SOCIAL]])</f>
        <v>276</v>
      </c>
      <c r="L14" s="1" t="str">
        <f>IF(Table1[[#This Row],[MIN]]&gt;=20,"PASS","FAIL")</f>
        <v>FAIL</v>
      </c>
      <c r="M14" s="1" t="str">
        <f t="shared" si="0"/>
        <v/>
      </c>
      <c r="N14" s="2">
        <f>AVERAGE(Table1[[#This Row],[TELUGU]:[SOCIAL]])</f>
        <v>46</v>
      </c>
      <c r="O14" s="1" t="str">
        <f t="shared" si="1"/>
        <v>SORRY</v>
      </c>
    </row>
    <row r="15" spans="1:15">
      <c r="A15" t="s">
        <v>28</v>
      </c>
      <c r="B15">
        <v>360</v>
      </c>
      <c r="C15">
        <v>8</v>
      </c>
      <c r="D15">
        <v>26</v>
      </c>
      <c r="E15">
        <v>5</v>
      </c>
      <c r="F15">
        <v>29</v>
      </c>
      <c r="G15">
        <v>14</v>
      </c>
      <c r="H15">
        <v>1</v>
      </c>
      <c r="I15" s="1">
        <f>MAX(Table1[[#This Row],[TELUGU]:[SOCIAL]])</f>
        <v>29</v>
      </c>
      <c r="J15" s="1">
        <f>MIN(Table1[[#This Row],[TELUGU]:[SOCIAL]])</f>
        <v>1</v>
      </c>
      <c r="K15" s="1">
        <f>SUM(Table1[[#This Row],[TELUGU]:[SOCIAL]])</f>
        <v>83</v>
      </c>
      <c r="L15" s="1" t="str">
        <f>IF(Table1[[#This Row],[MIN]]&gt;=20,"PASS","FAIL")</f>
        <v>FAIL</v>
      </c>
      <c r="M15" s="1" t="str">
        <f t="shared" si="0"/>
        <v/>
      </c>
      <c r="N15" s="2">
        <f>AVERAGE(Table1[[#This Row],[TELUGU]:[SOCIAL]])</f>
        <v>13.833333333333334</v>
      </c>
      <c r="O15" s="1" t="str">
        <f t="shared" si="1"/>
        <v>SORRY</v>
      </c>
    </row>
    <row r="16" spans="1:15">
      <c r="A16" t="s">
        <v>29</v>
      </c>
      <c r="B16">
        <v>595</v>
      </c>
      <c r="C16">
        <v>94</v>
      </c>
      <c r="D16">
        <v>84</v>
      </c>
      <c r="E16">
        <v>100</v>
      </c>
      <c r="F16">
        <v>36</v>
      </c>
      <c r="G16">
        <v>91</v>
      </c>
      <c r="H16">
        <v>20</v>
      </c>
      <c r="I16" s="1">
        <f>MAX(Table1[[#This Row],[TELUGU]:[SOCIAL]])</f>
        <v>100</v>
      </c>
      <c r="J16" s="1">
        <f>MIN(Table1[[#This Row],[TELUGU]:[SOCIAL]])</f>
        <v>20</v>
      </c>
      <c r="K16" s="1">
        <f>SUM(Table1[[#This Row],[TELUGU]:[SOCIAL]])</f>
        <v>425</v>
      </c>
      <c r="L16" s="1" t="str">
        <f>IF(Table1[[#This Row],[MIN]]&gt;=20,"PASS","FAIL")</f>
        <v>PASS</v>
      </c>
      <c r="M16" s="1" t="str">
        <f t="shared" si="0"/>
        <v>A+</v>
      </c>
      <c r="N16" s="2">
        <f>AVERAGE(Table1[[#This Row],[TELUGU]:[SOCIAL]])</f>
        <v>70.833333333333329</v>
      </c>
      <c r="O16" s="1" t="str">
        <f t="shared" si="1"/>
        <v>GREAT</v>
      </c>
    </row>
    <row r="17" spans="1:15">
      <c r="A17" t="s">
        <v>30</v>
      </c>
      <c r="B17">
        <v>837</v>
      </c>
      <c r="C17">
        <v>9</v>
      </c>
      <c r="D17">
        <v>74</v>
      </c>
      <c r="E17">
        <v>13</v>
      </c>
      <c r="F17">
        <v>40</v>
      </c>
      <c r="G17">
        <v>1</v>
      </c>
      <c r="H17">
        <v>45</v>
      </c>
      <c r="I17" s="1">
        <f>MAX(Table1[[#This Row],[TELUGU]:[SOCIAL]])</f>
        <v>74</v>
      </c>
      <c r="J17" s="1">
        <f>MIN(Table1[[#This Row],[TELUGU]:[SOCIAL]])</f>
        <v>1</v>
      </c>
      <c r="K17" s="1">
        <f>SUM(Table1[[#This Row],[TELUGU]:[SOCIAL]])</f>
        <v>182</v>
      </c>
      <c r="L17" s="1" t="str">
        <f>IF(Table1[[#This Row],[MIN]]&gt;=20,"PASS","FAIL")</f>
        <v>FAIL</v>
      </c>
      <c r="M17" s="1" t="str">
        <f t="shared" si="0"/>
        <v/>
      </c>
      <c r="N17" s="2">
        <f>AVERAGE(Table1[[#This Row],[TELUGU]:[SOCIAL]])</f>
        <v>30.333333333333332</v>
      </c>
      <c r="O17" s="1" t="str">
        <f t="shared" si="1"/>
        <v>SORRY</v>
      </c>
    </row>
    <row r="18" spans="1:15">
      <c r="A18" t="s">
        <v>31</v>
      </c>
      <c r="B18">
        <v>325</v>
      </c>
      <c r="C18">
        <v>32</v>
      </c>
      <c r="D18">
        <v>29</v>
      </c>
      <c r="E18">
        <v>26</v>
      </c>
      <c r="F18">
        <v>14</v>
      </c>
      <c r="G18">
        <v>16</v>
      </c>
      <c r="H18">
        <v>52</v>
      </c>
      <c r="I18" s="1">
        <f>MAX(Table1[[#This Row],[TELUGU]:[SOCIAL]])</f>
        <v>52</v>
      </c>
      <c r="J18" s="1">
        <f>MIN(Table1[[#This Row],[TELUGU]:[SOCIAL]])</f>
        <v>14</v>
      </c>
      <c r="K18" s="1">
        <f>SUM(Table1[[#This Row],[TELUGU]:[SOCIAL]])</f>
        <v>169</v>
      </c>
      <c r="L18" s="1" t="str">
        <f>IF(Table1[[#This Row],[MIN]]&gt;=20,"PASS","FAIL")</f>
        <v>FAIL</v>
      </c>
      <c r="M18" s="1" t="str">
        <f t="shared" si="0"/>
        <v/>
      </c>
      <c r="N18" s="2">
        <f>AVERAGE(Table1[[#This Row],[TELUGU]:[SOCIAL]])</f>
        <v>28.166666666666668</v>
      </c>
      <c r="O18" s="1" t="str">
        <f t="shared" si="1"/>
        <v>SORRY</v>
      </c>
    </row>
    <row r="19" spans="1:15">
      <c r="A19" t="s">
        <v>32</v>
      </c>
      <c r="B19">
        <v>433</v>
      </c>
      <c r="C19">
        <v>75</v>
      </c>
      <c r="D19">
        <v>15</v>
      </c>
      <c r="E19">
        <v>91</v>
      </c>
      <c r="F19">
        <v>24</v>
      </c>
      <c r="G19">
        <v>85</v>
      </c>
      <c r="H19">
        <v>33</v>
      </c>
      <c r="I19" s="1">
        <f>MAX(Table1[[#This Row],[TELUGU]:[SOCIAL]])</f>
        <v>91</v>
      </c>
      <c r="J19" s="1">
        <f>MIN(Table1[[#This Row],[TELUGU]:[SOCIAL]])</f>
        <v>15</v>
      </c>
      <c r="K19" s="1">
        <f>SUM(Table1[[#This Row],[TELUGU]:[SOCIAL]])</f>
        <v>323</v>
      </c>
      <c r="L19" s="1" t="str">
        <f>IF(Table1[[#This Row],[MIN]]&gt;=20,"PASS","FAIL")</f>
        <v>FAIL</v>
      </c>
      <c r="M19" s="1" t="str">
        <f t="shared" si="0"/>
        <v/>
      </c>
      <c r="N19" s="2">
        <f>AVERAGE(Table1[[#This Row],[TELUGU]:[SOCIAL]])</f>
        <v>53.833333333333336</v>
      </c>
      <c r="O19" s="1" t="str">
        <f t="shared" si="1"/>
        <v>SORRY</v>
      </c>
    </row>
    <row r="20" spans="1:15">
      <c r="A20" t="s">
        <v>33</v>
      </c>
      <c r="B20">
        <v>492</v>
      </c>
      <c r="C20">
        <v>70</v>
      </c>
      <c r="D20">
        <v>70</v>
      </c>
      <c r="E20">
        <v>8</v>
      </c>
      <c r="F20">
        <v>43</v>
      </c>
      <c r="G20">
        <v>77</v>
      </c>
      <c r="H20">
        <v>59</v>
      </c>
      <c r="I20" s="1">
        <f>MAX(Table1[[#This Row],[TELUGU]:[SOCIAL]])</f>
        <v>77</v>
      </c>
      <c r="J20" s="1">
        <f>MIN(Table1[[#This Row],[TELUGU]:[SOCIAL]])</f>
        <v>8</v>
      </c>
      <c r="K20" s="1">
        <f>SUM(Table1[[#This Row],[TELUGU]:[SOCIAL]])</f>
        <v>327</v>
      </c>
      <c r="L20" s="1" t="str">
        <f>IF(Table1[[#This Row],[MIN]]&gt;=20,"PASS","FAIL")</f>
        <v>FAIL</v>
      </c>
      <c r="M20" s="1" t="str">
        <f t="shared" si="0"/>
        <v/>
      </c>
      <c r="N20" s="2">
        <f>AVERAGE(Table1[[#This Row],[TELUGU]:[SOCIAL]])</f>
        <v>54.5</v>
      </c>
      <c r="O20" s="1" t="str">
        <f t="shared" si="1"/>
        <v>SORRY</v>
      </c>
    </row>
    <row r="21" spans="1:15">
      <c r="A21" t="s">
        <v>34</v>
      </c>
      <c r="B21">
        <v>803</v>
      </c>
      <c r="C21">
        <v>10</v>
      </c>
      <c r="D21">
        <v>32</v>
      </c>
      <c r="E21">
        <v>44</v>
      </c>
      <c r="F21">
        <v>57</v>
      </c>
      <c r="G21">
        <v>0</v>
      </c>
      <c r="H21">
        <v>100</v>
      </c>
      <c r="I21" s="1">
        <f>MAX(Table1[[#This Row],[TELUGU]:[SOCIAL]])</f>
        <v>100</v>
      </c>
      <c r="J21" s="1">
        <f>MIN(Table1[[#This Row],[TELUGU]:[SOCIAL]])</f>
        <v>0</v>
      </c>
      <c r="K21" s="1">
        <f>SUM(Table1[[#This Row],[TELUGU]:[SOCIAL]])</f>
        <v>243</v>
      </c>
      <c r="L21" s="1" t="str">
        <f>IF(Table1[[#This Row],[MIN]]&gt;=20,"PASS","FAIL")</f>
        <v>FAIL</v>
      </c>
      <c r="M21" s="1" t="str">
        <f t="shared" si="0"/>
        <v/>
      </c>
      <c r="N21" s="2">
        <f>AVERAGE(Table1[[#This Row],[TELUGU]:[SOCIAL]])</f>
        <v>40.5</v>
      </c>
      <c r="O21" s="1" t="str">
        <f t="shared" si="1"/>
        <v>SORRY</v>
      </c>
    </row>
    <row r="22" spans="1:15">
      <c r="A22" t="s">
        <v>35</v>
      </c>
      <c r="B22">
        <v>748</v>
      </c>
      <c r="C22">
        <v>16</v>
      </c>
      <c r="D22">
        <v>21</v>
      </c>
      <c r="E22">
        <v>76</v>
      </c>
      <c r="F22">
        <v>18</v>
      </c>
      <c r="G22">
        <v>1</v>
      </c>
      <c r="H22">
        <v>49</v>
      </c>
      <c r="I22" s="1">
        <f>MAX(Table1[[#This Row],[TELUGU]:[SOCIAL]])</f>
        <v>76</v>
      </c>
      <c r="J22" s="1">
        <f>MIN(Table1[[#This Row],[TELUGU]:[SOCIAL]])</f>
        <v>1</v>
      </c>
      <c r="K22" s="1">
        <f>SUM(Table1[[#This Row],[TELUGU]:[SOCIAL]])</f>
        <v>181</v>
      </c>
      <c r="L22" s="1" t="str">
        <f>IF(Table1[[#This Row],[MIN]]&gt;=20,"PASS","FAIL")</f>
        <v>FAIL</v>
      </c>
      <c r="M22" s="1" t="str">
        <f t="shared" si="0"/>
        <v/>
      </c>
      <c r="N22" s="2">
        <f>AVERAGE(Table1[[#This Row],[TELUGU]:[SOCIAL]])</f>
        <v>30.166666666666668</v>
      </c>
      <c r="O22" s="1" t="str">
        <f t="shared" si="1"/>
        <v>SORRY</v>
      </c>
    </row>
    <row r="23" spans="1:15">
      <c r="A23" t="s">
        <v>36</v>
      </c>
      <c r="B23">
        <v>622</v>
      </c>
      <c r="C23">
        <v>60</v>
      </c>
      <c r="D23">
        <v>24</v>
      </c>
      <c r="E23">
        <v>65</v>
      </c>
      <c r="F23">
        <v>16</v>
      </c>
      <c r="G23">
        <v>61</v>
      </c>
      <c r="H23">
        <v>3</v>
      </c>
      <c r="I23" s="1">
        <f>MAX(Table1[[#This Row],[TELUGU]:[SOCIAL]])</f>
        <v>65</v>
      </c>
      <c r="J23" s="1">
        <f>MIN(Table1[[#This Row],[TELUGU]:[SOCIAL]])</f>
        <v>3</v>
      </c>
      <c r="K23" s="1">
        <f>SUM(Table1[[#This Row],[TELUGU]:[SOCIAL]])</f>
        <v>229</v>
      </c>
      <c r="L23" s="1" t="str">
        <f>IF(Table1[[#This Row],[MIN]]&gt;=20,"PASS","FAIL")</f>
        <v>FAIL</v>
      </c>
      <c r="M23" s="1" t="str">
        <f t="shared" si="0"/>
        <v/>
      </c>
      <c r="N23" s="2">
        <f>AVERAGE(Table1[[#This Row],[TELUGU]:[SOCIAL]])</f>
        <v>38.166666666666664</v>
      </c>
      <c r="O23" s="1" t="str">
        <f t="shared" si="1"/>
        <v>SORRY</v>
      </c>
    </row>
    <row r="24" spans="1:15">
      <c r="A24" t="s">
        <v>37</v>
      </c>
      <c r="B24">
        <v>519</v>
      </c>
      <c r="C24">
        <v>51</v>
      </c>
      <c r="D24">
        <v>14</v>
      </c>
      <c r="E24">
        <v>73</v>
      </c>
      <c r="F24">
        <v>65</v>
      </c>
      <c r="G24">
        <v>70</v>
      </c>
      <c r="H24">
        <v>85</v>
      </c>
      <c r="I24" s="1">
        <f>MAX(Table1[[#This Row],[TELUGU]:[SOCIAL]])</f>
        <v>85</v>
      </c>
      <c r="J24" s="1">
        <f>MIN(Table1[[#This Row],[TELUGU]:[SOCIAL]])</f>
        <v>14</v>
      </c>
      <c r="K24" s="1">
        <f>SUM(Table1[[#This Row],[TELUGU]:[SOCIAL]])</f>
        <v>358</v>
      </c>
      <c r="L24" s="1" t="str">
        <f>IF(Table1[[#This Row],[MIN]]&gt;=20,"PASS","FAIL")</f>
        <v>FAIL</v>
      </c>
      <c r="M24" s="1" t="str">
        <f t="shared" si="0"/>
        <v/>
      </c>
      <c r="N24" s="2">
        <f>AVERAGE(Table1[[#This Row],[TELUGU]:[SOCIAL]])</f>
        <v>59.666666666666664</v>
      </c>
      <c r="O24" s="1" t="str">
        <f t="shared" si="1"/>
        <v>SORRY</v>
      </c>
    </row>
    <row r="25" spans="1:15">
      <c r="A25" t="s">
        <v>38</v>
      </c>
      <c r="B25">
        <v>586</v>
      </c>
      <c r="C25">
        <v>18</v>
      </c>
      <c r="D25">
        <v>99</v>
      </c>
      <c r="E25">
        <v>26</v>
      </c>
      <c r="F25">
        <v>94</v>
      </c>
      <c r="G25">
        <v>49</v>
      </c>
      <c r="H25">
        <v>89</v>
      </c>
      <c r="I25" s="1">
        <f>MAX(Table1[[#This Row],[TELUGU]:[SOCIAL]])</f>
        <v>99</v>
      </c>
      <c r="J25" s="1">
        <f>MIN(Table1[[#This Row],[TELUGU]:[SOCIAL]])</f>
        <v>18</v>
      </c>
      <c r="K25" s="1">
        <f>SUM(Table1[[#This Row],[TELUGU]:[SOCIAL]])</f>
        <v>375</v>
      </c>
      <c r="L25" s="1" t="str">
        <f>IF(Table1[[#This Row],[MIN]]&gt;=20,"PASS","FAIL")</f>
        <v>FAIL</v>
      </c>
      <c r="M25" s="1" t="str">
        <f t="shared" si="0"/>
        <v/>
      </c>
      <c r="N25" s="2">
        <f>AVERAGE(Table1[[#This Row],[TELUGU]:[SOCIAL]])</f>
        <v>62.5</v>
      </c>
      <c r="O25" s="1" t="str">
        <f t="shared" si="1"/>
        <v>SORRY</v>
      </c>
    </row>
    <row r="26" spans="1:15">
      <c r="A26" t="s">
        <v>39</v>
      </c>
      <c r="B26">
        <v>362</v>
      </c>
      <c r="C26">
        <v>40</v>
      </c>
      <c r="D26">
        <v>90</v>
      </c>
      <c r="E26">
        <v>12</v>
      </c>
      <c r="F26">
        <v>16</v>
      </c>
      <c r="G26">
        <v>63</v>
      </c>
      <c r="H26">
        <v>61</v>
      </c>
      <c r="I26" s="1">
        <f>MAX(Table1[[#This Row],[TELUGU]:[SOCIAL]])</f>
        <v>90</v>
      </c>
      <c r="J26" s="1">
        <f>MIN(Table1[[#This Row],[TELUGU]:[SOCIAL]])</f>
        <v>12</v>
      </c>
      <c r="K26" s="1">
        <f>SUM(Table1[[#This Row],[TELUGU]:[SOCIAL]])</f>
        <v>282</v>
      </c>
      <c r="L26" s="1" t="str">
        <f>IF(Table1[[#This Row],[MIN]]&gt;=20,"PASS","FAIL")</f>
        <v>FAIL</v>
      </c>
      <c r="M26" s="1" t="str">
        <f t="shared" si="0"/>
        <v/>
      </c>
      <c r="N26" s="2">
        <f>AVERAGE(Table1[[#This Row],[TELUGU]:[SOCIAL]])</f>
        <v>47</v>
      </c>
      <c r="O26" s="1" t="str">
        <f t="shared" si="1"/>
        <v>SORRY</v>
      </c>
    </row>
    <row r="27" spans="1:15">
      <c r="A27" t="s">
        <v>40</v>
      </c>
      <c r="B27">
        <v>718</v>
      </c>
      <c r="C27">
        <v>31</v>
      </c>
      <c r="D27">
        <v>94</v>
      </c>
      <c r="E27">
        <v>13</v>
      </c>
      <c r="F27">
        <v>83</v>
      </c>
      <c r="G27">
        <v>26</v>
      </c>
      <c r="H27">
        <v>51</v>
      </c>
      <c r="I27" s="1">
        <f>MAX(Table1[[#This Row],[TELUGU]:[SOCIAL]])</f>
        <v>94</v>
      </c>
      <c r="J27" s="1">
        <f>MIN(Table1[[#This Row],[TELUGU]:[SOCIAL]])</f>
        <v>13</v>
      </c>
      <c r="K27" s="1">
        <f>SUM(Table1[[#This Row],[TELUGU]:[SOCIAL]])</f>
        <v>298</v>
      </c>
      <c r="L27" s="1" t="str">
        <f>IF(Table1[[#This Row],[MIN]]&gt;=20,"PASS","FAIL")</f>
        <v>FAIL</v>
      </c>
      <c r="M27" s="1" t="str">
        <f t="shared" si="0"/>
        <v/>
      </c>
      <c r="N27" s="2">
        <f>AVERAGE(Table1[[#This Row],[TELUGU]:[SOCIAL]])</f>
        <v>49.666666666666664</v>
      </c>
      <c r="O27" s="1" t="str">
        <f t="shared" si="1"/>
        <v>SORRY</v>
      </c>
    </row>
    <row r="28" spans="1:15">
      <c r="A28" t="s">
        <v>41</v>
      </c>
      <c r="B28">
        <v>311</v>
      </c>
      <c r="C28">
        <v>43</v>
      </c>
      <c r="D28">
        <v>13</v>
      </c>
      <c r="E28">
        <v>8</v>
      </c>
      <c r="F28">
        <v>63</v>
      </c>
      <c r="G28">
        <v>98</v>
      </c>
      <c r="H28">
        <v>79</v>
      </c>
      <c r="I28" s="1">
        <f>MAX(Table1[[#This Row],[TELUGU]:[SOCIAL]])</f>
        <v>98</v>
      </c>
      <c r="J28" s="1">
        <f>MIN(Table1[[#This Row],[TELUGU]:[SOCIAL]])</f>
        <v>8</v>
      </c>
      <c r="K28" s="1">
        <f>SUM(Table1[[#This Row],[TELUGU]:[SOCIAL]])</f>
        <v>304</v>
      </c>
      <c r="L28" s="1" t="str">
        <f>IF(Table1[[#This Row],[MIN]]&gt;=20,"PASS","FAIL")</f>
        <v>FAIL</v>
      </c>
      <c r="M28" s="1" t="str">
        <f t="shared" si="0"/>
        <v/>
      </c>
      <c r="N28" s="2">
        <f>AVERAGE(Table1[[#This Row],[TELUGU]:[SOCIAL]])</f>
        <v>50.666666666666664</v>
      </c>
      <c r="O28" s="1" t="str">
        <f t="shared" si="1"/>
        <v>SORRY</v>
      </c>
    </row>
    <row r="29" spans="1:15">
      <c r="A29" t="s">
        <v>42</v>
      </c>
      <c r="B29">
        <v>291</v>
      </c>
      <c r="C29">
        <v>80</v>
      </c>
      <c r="D29">
        <v>73</v>
      </c>
      <c r="E29">
        <v>48</v>
      </c>
      <c r="F29">
        <v>84</v>
      </c>
      <c r="G29">
        <v>51</v>
      </c>
      <c r="H29">
        <v>5</v>
      </c>
      <c r="I29" s="1">
        <f>MAX(Table1[[#This Row],[TELUGU]:[SOCIAL]])</f>
        <v>84</v>
      </c>
      <c r="J29" s="1">
        <f>MIN(Table1[[#This Row],[TELUGU]:[SOCIAL]])</f>
        <v>5</v>
      </c>
      <c r="K29" s="1">
        <f>SUM(Table1[[#This Row],[TELUGU]:[SOCIAL]])</f>
        <v>341</v>
      </c>
      <c r="L29" s="1" t="str">
        <f>IF(Table1[[#This Row],[MIN]]&gt;=20,"PASS","FAIL")</f>
        <v>FAIL</v>
      </c>
      <c r="M29" s="1" t="str">
        <f t="shared" si="0"/>
        <v/>
      </c>
      <c r="N29" s="2">
        <f>AVERAGE(Table1[[#This Row],[TELUGU]:[SOCIAL]])</f>
        <v>56.833333333333336</v>
      </c>
      <c r="O29" s="1" t="str">
        <f t="shared" si="1"/>
        <v>SORRY</v>
      </c>
    </row>
    <row r="30" spans="1:15">
      <c r="A30" t="s">
        <v>43</v>
      </c>
      <c r="B30">
        <v>203</v>
      </c>
      <c r="C30">
        <v>36</v>
      </c>
      <c r="D30">
        <v>0</v>
      </c>
      <c r="E30">
        <v>18</v>
      </c>
      <c r="F30">
        <v>92</v>
      </c>
      <c r="G30">
        <v>35</v>
      </c>
      <c r="H30">
        <v>76</v>
      </c>
      <c r="I30" s="1">
        <f>MAX(Table1[[#This Row],[TELUGU]:[SOCIAL]])</f>
        <v>92</v>
      </c>
      <c r="J30" s="1">
        <f>MIN(Table1[[#This Row],[TELUGU]:[SOCIAL]])</f>
        <v>0</v>
      </c>
      <c r="K30" s="1">
        <f>SUM(Table1[[#This Row],[TELUGU]:[SOCIAL]])</f>
        <v>257</v>
      </c>
      <c r="L30" s="1" t="str">
        <f>IF(Table1[[#This Row],[MIN]]&gt;=20,"PASS","FAIL")</f>
        <v>FAIL</v>
      </c>
      <c r="M30" s="1" t="str">
        <f t="shared" si="0"/>
        <v/>
      </c>
      <c r="N30" s="2">
        <f>AVERAGE(Table1[[#This Row],[TELUGU]:[SOCIAL]])</f>
        <v>42.833333333333336</v>
      </c>
      <c r="O30" s="1" t="str">
        <f t="shared" si="1"/>
        <v>SORRY</v>
      </c>
    </row>
    <row r="31" spans="1:15">
      <c r="A31" t="s">
        <v>44</v>
      </c>
      <c r="B31">
        <v>581</v>
      </c>
      <c r="C31">
        <v>11</v>
      </c>
      <c r="D31">
        <v>65</v>
      </c>
      <c r="E31">
        <v>87</v>
      </c>
      <c r="F31">
        <v>0</v>
      </c>
      <c r="G31">
        <v>70</v>
      </c>
      <c r="H31">
        <v>39</v>
      </c>
      <c r="I31" s="1">
        <f>MAX(Table1[[#This Row],[TELUGU]:[SOCIAL]])</f>
        <v>87</v>
      </c>
      <c r="J31" s="1">
        <f>MIN(Table1[[#This Row],[TELUGU]:[SOCIAL]])</f>
        <v>0</v>
      </c>
      <c r="K31" s="1">
        <f>SUM(Table1[[#This Row],[TELUGU]:[SOCIAL]])</f>
        <v>272</v>
      </c>
      <c r="L31" s="1" t="str">
        <f>IF(Table1[[#This Row],[MIN]]&gt;=20,"PASS","FAIL")</f>
        <v>FAIL</v>
      </c>
      <c r="M31" s="1" t="str">
        <f t="shared" si="0"/>
        <v/>
      </c>
      <c r="N31" s="2">
        <f>AVERAGE(Table1[[#This Row],[TELUGU]:[SOCIAL]])</f>
        <v>45.333333333333336</v>
      </c>
      <c r="O31" s="1" t="str">
        <f t="shared" si="1"/>
        <v>SORRY</v>
      </c>
    </row>
    <row r="32" spans="1:15">
      <c r="A32" t="s">
        <v>45</v>
      </c>
      <c r="B32">
        <v>451</v>
      </c>
      <c r="C32">
        <v>66</v>
      </c>
      <c r="D32">
        <v>64</v>
      </c>
      <c r="E32">
        <v>21</v>
      </c>
      <c r="F32">
        <v>33</v>
      </c>
      <c r="G32">
        <v>3</v>
      </c>
      <c r="H32">
        <v>70</v>
      </c>
      <c r="I32" s="1">
        <f>MAX(Table1[[#This Row],[TELUGU]:[SOCIAL]])</f>
        <v>70</v>
      </c>
      <c r="J32" s="1">
        <f>MIN(Table1[[#This Row],[TELUGU]:[SOCIAL]])</f>
        <v>3</v>
      </c>
      <c r="K32" s="1">
        <f>SUM(Table1[[#This Row],[TELUGU]:[SOCIAL]])</f>
        <v>257</v>
      </c>
      <c r="L32" s="1" t="str">
        <f>IF(Table1[[#This Row],[MIN]]&gt;=20,"PASS","FAIL")</f>
        <v>FAIL</v>
      </c>
      <c r="M32" s="1" t="str">
        <f t="shared" si="0"/>
        <v/>
      </c>
      <c r="N32" s="2">
        <f>AVERAGE(Table1[[#This Row],[TELUGU]:[SOCIAL]])</f>
        <v>42.833333333333336</v>
      </c>
      <c r="O32" s="1" t="str">
        <f t="shared" si="1"/>
        <v>SORRY</v>
      </c>
    </row>
    <row r="33" spans="1:15">
      <c r="A33" t="s">
        <v>46</v>
      </c>
      <c r="B33">
        <v>635</v>
      </c>
      <c r="C33">
        <v>15</v>
      </c>
      <c r="D33">
        <v>32</v>
      </c>
      <c r="E33">
        <v>35</v>
      </c>
      <c r="F33">
        <v>19</v>
      </c>
      <c r="G33">
        <v>47</v>
      </c>
      <c r="H33">
        <v>87</v>
      </c>
      <c r="I33" s="1">
        <f>MAX(Table1[[#This Row],[TELUGU]:[SOCIAL]])</f>
        <v>87</v>
      </c>
      <c r="J33" s="1">
        <f>MIN(Table1[[#This Row],[TELUGU]:[SOCIAL]])</f>
        <v>15</v>
      </c>
      <c r="K33" s="1">
        <f>SUM(Table1[[#This Row],[TELUGU]:[SOCIAL]])</f>
        <v>235</v>
      </c>
      <c r="L33" s="1" t="str">
        <f>IF(Table1[[#This Row],[MIN]]&gt;=20,"PASS","FAIL")</f>
        <v>FAIL</v>
      </c>
      <c r="M33" s="1" t="str">
        <f t="shared" si="0"/>
        <v/>
      </c>
      <c r="N33" s="2">
        <f>AVERAGE(Table1[[#This Row],[TELUGU]:[SOCIAL]])</f>
        <v>39.166666666666664</v>
      </c>
      <c r="O33" s="1" t="str">
        <f t="shared" si="1"/>
        <v>SORRY</v>
      </c>
    </row>
    <row r="34" spans="1:15">
      <c r="A34" t="s">
        <v>47</v>
      </c>
      <c r="B34">
        <v>702</v>
      </c>
      <c r="C34">
        <v>14</v>
      </c>
      <c r="D34">
        <v>48</v>
      </c>
      <c r="E34">
        <v>6</v>
      </c>
      <c r="F34">
        <v>37</v>
      </c>
      <c r="G34">
        <v>77</v>
      </c>
      <c r="H34">
        <v>60</v>
      </c>
      <c r="I34" s="1">
        <f>MAX(Table1[[#This Row],[TELUGU]:[SOCIAL]])</f>
        <v>77</v>
      </c>
      <c r="J34" s="1">
        <f>MIN(Table1[[#This Row],[TELUGU]:[SOCIAL]])</f>
        <v>6</v>
      </c>
      <c r="K34" s="1">
        <f>SUM(Table1[[#This Row],[TELUGU]:[SOCIAL]])</f>
        <v>242</v>
      </c>
      <c r="L34" s="1" t="str">
        <f>IF(Table1[[#This Row],[MIN]]&gt;=20,"PASS","FAIL")</f>
        <v>FAIL</v>
      </c>
      <c r="M34" s="1" t="str">
        <f t="shared" ref="M34:M65" si="2">IF(L34="PASS",IF(N34&gt;=60,"A+",IF(N34&gt;=50,"A",IF(N34&gt;40,"B",IF(N34&gt;=20,"C")))),"")</f>
        <v/>
      </c>
      <c r="N34" s="2">
        <f>AVERAGE(Table1[[#This Row],[TELUGU]:[SOCIAL]])</f>
        <v>40.333333333333336</v>
      </c>
      <c r="O34" s="1" t="str">
        <f t="shared" ref="O34:O65" si="3">IF(L34="PASS",IF(K34&gt;300,"GREAT","GOOD"),"SORRY")</f>
        <v>SORRY</v>
      </c>
    </row>
    <row r="35" spans="1:15">
      <c r="A35" t="s">
        <v>48</v>
      </c>
      <c r="B35">
        <v>650</v>
      </c>
      <c r="C35">
        <v>30</v>
      </c>
      <c r="D35">
        <v>65</v>
      </c>
      <c r="E35">
        <v>36</v>
      </c>
      <c r="F35">
        <v>73</v>
      </c>
      <c r="G35">
        <v>70</v>
      </c>
      <c r="H35">
        <v>37</v>
      </c>
      <c r="I35" s="1">
        <f>MAX(Table1[[#This Row],[TELUGU]:[SOCIAL]])</f>
        <v>73</v>
      </c>
      <c r="J35" s="1">
        <f>MIN(Table1[[#This Row],[TELUGU]:[SOCIAL]])</f>
        <v>30</v>
      </c>
      <c r="K35" s="1">
        <f>SUM(Table1[[#This Row],[TELUGU]:[SOCIAL]])</f>
        <v>311</v>
      </c>
      <c r="L35" s="1" t="str">
        <f>IF(Table1[[#This Row],[MIN]]&gt;=20,"PASS","FAIL")</f>
        <v>PASS</v>
      </c>
      <c r="M35" s="1" t="str">
        <f t="shared" si="2"/>
        <v>A</v>
      </c>
      <c r="N35" s="2">
        <f>AVERAGE(Table1[[#This Row],[TELUGU]:[SOCIAL]])</f>
        <v>51.833333333333336</v>
      </c>
      <c r="O35" s="1" t="str">
        <f t="shared" si="3"/>
        <v>GREAT</v>
      </c>
    </row>
    <row r="36" spans="1:15">
      <c r="A36" t="s">
        <v>49</v>
      </c>
      <c r="B36">
        <v>444</v>
      </c>
      <c r="C36">
        <v>95</v>
      </c>
      <c r="D36">
        <v>11</v>
      </c>
      <c r="E36">
        <v>58</v>
      </c>
      <c r="F36">
        <v>30</v>
      </c>
      <c r="G36">
        <v>58</v>
      </c>
      <c r="H36">
        <v>87</v>
      </c>
      <c r="I36" s="1">
        <f>MAX(Table1[[#This Row],[TELUGU]:[SOCIAL]])</f>
        <v>95</v>
      </c>
      <c r="J36" s="1">
        <f>MIN(Table1[[#This Row],[TELUGU]:[SOCIAL]])</f>
        <v>11</v>
      </c>
      <c r="K36" s="1">
        <f>SUM(Table1[[#This Row],[TELUGU]:[SOCIAL]])</f>
        <v>339</v>
      </c>
      <c r="L36" s="1" t="str">
        <f>IF(Table1[[#This Row],[MIN]]&gt;=20,"PASS","FAIL")</f>
        <v>FAIL</v>
      </c>
      <c r="M36" s="1" t="str">
        <f t="shared" si="2"/>
        <v/>
      </c>
      <c r="N36" s="2">
        <f>AVERAGE(Table1[[#This Row],[TELUGU]:[SOCIAL]])</f>
        <v>56.5</v>
      </c>
      <c r="O36" s="1" t="str">
        <f t="shared" si="3"/>
        <v>SORRY</v>
      </c>
    </row>
    <row r="37" spans="1:15">
      <c r="A37" t="s">
        <v>50</v>
      </c>
      <c r="B37">
        <v>259</v>
      </c>
      <c r="C37">
        <v>26</v>
      </c>
      <c r="D37">
        <v>64</v>
      </c>
      <c r="E37">
        <v>89</v>
      </c>
      <c r="F37">
        <v>4</v>
      </c>
      <c r="G37">
        <v>14</v>
      </c>
      <c r="H37">
        <v>62</v>
      </c>
      <c r="I37" s="1">
        <f>MAX(Table1[[#This Row],[TELUGU]:[SOCIAL]])</f>
        <v>89</v>
      </c>
      <c r="J37" s="1">
        <f>MIN(Table1[[#This Row],[TELUGU]:[SOCIAL]])</f>
        <v>4</v>
      </c>
      <c r="K37" s="1">
        <f>SUM(Table1[[#This Row],[TELUGU]:[SOCIAL]])</f>
        <v>259</v>
      </c>
      <c r="L37" s="1" t="str">
        <f>IF(Table1[[#This Row],[MIN]]&gt;=20,"PASS","FAIL")</f>
        <v>FAIL</v>
      </c>
      <c r="M37" s="1" t="str">
        <f t="shared" si="2"/>
        <v/>
      </c>
      <c r="N37" s="2">
        <f>AVERAGE(Table1[[#This Row],[TELUGU]:[SOCIAL]])</f>
        <v>43.166666666666664</v>
      </c>
      <c r="O37" s="1" t="str">
        <f t="shared" si="3"/>
        <v>SORRY</v>
      </c>
    </row>
    <row r="38" spans="1:15">
      <c r="A38" t="s">
        <v>51</v>
      </c>
      <c r="B38">
        <v>342</v>
      </c>
      <c r="C38">
        <v>18</v>
      </c>
      <c r="D38">
        <v>67</v>
      </c>
      <c r="E38">
        <v>22</v>
      </c>
      <c r="F38">
        <v>61</v>
      </c>
      <c r="G38">
        <v>57</v>
      </c>
      <c r="H38">
        <v>35</v>
      </c>
      <c r="I38" s="1">
        <f>MAX(Table1[[#This Row],[TELUGU]:[SOCIAL]])</f>
        <v>67</v>
      </c>
      <c r="J38" s="1">
        <f>MIN(Table1[[#This Row],[TELUGU]:[SOCIAL]])</f>
        <v>18</v>
      </c>
      <c r="K38" s="1">
        <f>SUM(Table1[[#This Row],[TELUGU]:[SOCIAL]])</f>
        <v>260</v>
      </c>
      <c r="L38" s="1" t="str">
        <f>IF(Table1[[#This Row],[MIN]]&gt;=20,"PASS","FAIL")</f>
        <v>FAIL</v>
      </c>
      <c r="M38" s="1" t="str">
        <f t="shared" si="2"/>
        <v/>
      </c>
      <c r="N38" s="2">
        <f>AVERAGE(Table1[[#This Row],[TELUGU]:[SOCIAL]])</f>
        <v>43.333333333333336</v>
      </c>
      <c r="O38" s="1" t="str">
        <f t="shared" si="3"/>
        <v>SORRY</v>
      </c>
    </row>
    <row r="39" spans="1:15">
      <c r="A39" t="s">
        <v>52</v>
      </c>
      <c r="B39">
        <v>434</v>
      </c>
      <c r="C39">
        <v>83</v>
      </c>
      <c r="D39">
        <v>57</v>
      </c>
      <c r="E39">
        <v>44</v>
      </c>
      <c r="F39">
        <v>9</v>
      </c>
      <c r="G39">
        <v>66</v>
      </c>
      <c r="H39">
        <v>16</v>
      </c>
      <c r="I39" s="1">
        <f>MAX(Table1[[#This Row],[TELUGU]:[SOCIAL]])</f>
        <v>83</v>
      </c>
      <c r="J39" s="1">
        <f>MIN(Table1[[#This Row],[TELUGU]:[SOCIAL]])</f>
        <v>9</v>
      </c>
      <c r="K39" s="1">
        <f>SUM(Table1[[#This Row],[TELUGU]:[SOCIAL]])</f>
        <v>275</v>
      </c>
      <c r="L39" s="1" t="str">
        <f>IF(Table1[[#This Row],[MIN]]&gt;=20,"PASS","FAIL")</f>
        <v>FAIL</v>
      </c>
      <c r="M39" s="1" t="str">
        <f t="shared" si="2"/>
        <v/>
      </c>
      <c r="N39" s="2">
        <f>AVERAGE(Table1[[#This Row],[TELUGU]:[SOCIAL]])</f>
        <v>45.833333333333336</v>
      </c>
      <c r="O39" s="1" t="str">
        <f t="shared" si="3"/>
        <v>SORRY</v>
      </c>
    </row>
    <row r="40" spans="1:15">
      <c r="A40" t="s">
        <v>53</v>
      </c>
      <c r="B40">
        <v>777</v>
      </c>
      <c r="C40">
        <v>20</v>
      </c>
      <c r="D40">
        <v>56</v>
      </c>
      <c r="E40">
        <v>11</v>
      </c>
      <c r="F40">
        <v>6</v>
      </c>
      <c r="G40">
        <v>76</v>
      </c>
      <c r="H40">
        <v>92</v>
      </c>
      <c r="I40" s="1">
        <f>MAX(Table1[[#This Row],[TELUGU]:[SOCIAL]])</f>
        <v>92</v>
      </c>
      <c r="J40" s="1">
        <f>MIN(Table1[[#This Row],[TELUGU]:[SOCIAL]])</f>
        <v>6</v>
      </c>
      <c r="K40" s="1">
        <f>SUM(Table1[[#This Row],[TELUGU]:[SOCIAL]])</f>
        <v>261</v>
      </c>
      <c r="L40" s="1" t="str">
        <f>IF(Table1[[#This Row],[MIN]]&gt;=20,"PASS","FAIL")</f>
        <v>FAIL</v>
      </c>
      <c r="M40" s="1" t="str">
        <f t="shared" si="2"/>
        <v/>
      </c>
      <c r="N40" s="2">
        <f>AVERAGE(Table1[[#This Row],[TELUGU]:[SOCIAL]])</f>
        <v>43.5</v>
      </c>
      <c r="O40" s="1" t="str">
        <f t="shared" si="3"/>
        <v>SORRY</v>
      </c>
    </row>
    <row r="41" spans="1:15">
      <c r="A41" t="s">
        <v>54</v>
      </c>
      <c r="B41">
        <v>564</v>
      </c>
      <c r="C41">
        <v>38</v>
      </c>
      <c r="D41">
        <v>9</v>
      </c>
      <c r="E41">
        <v>44</v>
      </c>
      <c r="F41">
        <v>17</v>
      </c>
      <c r="G41">
        <v>17</v>
      </c>
      <c r="H41">
        <v>30</v>
      </c>
      <c r="I41" s="1">
        <f>MAX(Table1[[#This Row],[TELUGU]:[SOCIAL]])</f>
        <v>44</v>
      </c>
      <c r="J41" s="1">
        <f>MIN(Table1[[#This Row],[TELUGU]:[SOCIAL]])</f>
        <v>9</v>
      </c>
      <c r="K41" s="1">
        <f>SUM(Table1[[#This Row],[TELUGU]:[SOCIAL]])</f>
        <v>155</v>
      </c>
      <c r="L41" s="1" t="str">
        <f>IF(Table1[[#This Row],[MIN]]&gt;=20,"PASS","FAIL")</f>
        <v>FAIL</v>
      </c>
      <c r="M41" s="1" t="str">
        <f t="shared" si="2"/>
        <v/>
      </c>
      <c r="N41" s="2">
        <f>AVERAGE(Table1[[#This Row],[TELUGU]:[SOCIAL]])</f>
        <v>25.833333333333332</v>
      </c>
      <c r="O41" s="1" t="str">
        <f t="shared" si="3"/>
        <v>SORRY</v>
      </c>
    </row>
    <row r="42" spans="1:15">
      <c r="A42" t="s">
        <v>55</v>
      </c>
      <c r="B42">
        <v>858</v>
      </c>
      <c r="C42">
        <v>48</v>
      </c>
      <c r="D42">
        <v>82</v>
      </c>
      <c r="E42">
        <v>8</v>
      </c>
      <c r="F42">
        <v>6</v>
      </c>
      <c r="G42">
        <v>74</v>
      </c>
      <c r="H42">
        <v>12</v>
      </c>
      <c r="I42" s="1">
        <f>MAX(Table1[[#This Row],[TELUGU]:[SOCIAL]])</f>
        <v>82</v>
      </c>
      <c r="J42" s="1">
        <f>MIN(Table1[[#This Row],[TELUGU]:[SOCIAL]])</f>
        <v>6</v>
      </c>
      <c r="K42" s="1">
        <f>SUM(Table1[[#This Row],[TELUGU]:[SOCIAL]])</f>
        <v>230</v>
      </c>
      <c r="L42" s="1" t="str">
        <f>IF(Table1[[#This Row],[MIN]]&gt;=20,"PASS","FAIL")</f>
        <v>FAIL</v>
      </c>
      <c r="M42" s="1" t="str">
        <f t="shared" si="2"/>
        <v/>
      </c>
      <c r="N42" s="2">
        <f>AVERAGE(Table1[[#This Row],[TELUGU]:[SOCIAL]])</f>
        <v>38.333333333333336</v>
      </c>
      <c r="O42" s="1" t="str">
        <f t="shared" si="3"/>
        <v>SORRY</v>
      </c>
    </row>
    <row r="43" spans="1:15">
      <c r="A43" t="s">
        <v>56</v>
      </c>
      <c r="B43">
        <v>263</v>
      </c>
      <c r="C43">
        <v>0</v>
      </c>
      <c r="D43">
        <v>58</v>
      </c>
      <c r="E43">
        <v>23</v>
      </c>
      <c r="F43">
        <v>73</v>
      </c>
      <c r="G43">
        <v>5</v>
      </c>
      <c r="H43">
        <v>77</v>
      </c>
      <c r="I43" s="1">
        <f>MAX(Table1[[#This Row],[TELUGU]:[SOCIAL]])</f>
        <v>77</v>
      </c>
      <c r="J43" s="1">
        <f>MIN(Table1[[#This Row],[TELUGU]:[SOCIAL]])</f>
        <v>0</v>
      </c>
      <c r="K43" s="1">
        <f>SUM(Table1[[#This Row],[TELUGU]:[SOCIAL]])</f>
        <v>236</v>
      </c>
      <c r="L43" s="1" t="str">
        <f>IF(Table1[[#This Row],[MIN]]&gt;=20,"PASS","FAIL")</f>
        <v>FAIL</v>
      </c>
      <c r="M43" s="1" t="str">
        <f t="shared" si="2"/>
        <v/>
      </c>
      <c r="N43" s="2">
        <f>AVERAGE(Table1[[#This Row],[TELUGU]:[SOCIAL]])</f>
        <v>39.333333333333336</v>
      </c>
      <c r="O43" s="1" t="str">
        <f t="shared" si="3"/>
        <v>SORRY</v>
      </c>
    </row>
    <row r="44" spans="1:15">
      <c r="A44" t="s">
        <v>57</v>
      </c>
      <c r="B44">
        <v>660</v>
      </c>
      <c r="C44">
        <v>12</v>
      </c>
      <c r="D44">
        <v>58</v>
      </c>
      <c r="E44">
        <v>18</v>
      </c>
      <c r="F44">
        <v>4</v>
      </c>
      <c r="G44">
        <v>32</v>
      </c>
      <c r="H44">
        <v>92</v>
      </c>
      <c r="I44" s="1">
        <f>MAX(Table1[[#This Row],[TELUGU]:[SOCIAL]])</f>
        <v>92</v>
      </c>
      <c r="J44" s="1">
        <f>MIN(Table1[[#This Row],[TELUGU]:[SOCIAL]])</f>
        <v>4</v>
      </c>
      <c r="K44" s="1">
        <f>SUM(Table1[[#This Row],[TELUGU]:[SOCIAL]])</f>
        <v>216</v>
      </c>
      <c r="L44" s="1" t="str">
        <f>IF(Table1[[#This Row],[MIN]]&gt;=20,"PASS","FAIL")</f>
        <v>FAIL</v>
      </c>
      <c r="M44" s="1" t="str">
        <f t="shared" si="2"/>
        <v/>
      </c>
      <c r="N44" s="2">
        <f>AVERAGE(Table1[[#This Row],[TELUGU]:[SOCIAL]])</f>
        <v>36</v>
      </c>
      <c r="O44" s="1" t="str">
        <f t="shared" si="3"/>
        <v>SORRY</v>
      </c>
    </row>
    <row r="45" spans="1:15">
      <c r="A45" t="s">
        <v>58</v>
      </c>
      <c r="B45">
        <v>613</v>
      </c>
      <c r="C45">
        <v>54</v>
      </c>
      <c r="D45">
        <v>11</v>
      </c>
      <c r="E45">
        <v>43</v>
      </c>
      <c r="F45">
        <v>90</v>
      </c>
      <c r="G45">
        <v>98</v>
      </c>
      <c r="H45">
        <v>37</v>
      </c>
      <c r="I45" s="1">
        <f>MAX(Table1[[#This Row],[TELUGU]:[SOCIAL]])</f>
        <v>98</v>
      </c>
      <c r="J45" s="1">
        <f>MIN(Table1[[#This Row],[TELUGU]:[SOCIAL]])</f>
        <v>11</v>
      </c>
      <c r="K45" s="1">
        <f>SUM(Table1[[#This Row],[TELUGU]:[SOCIAL]])</f>
        <v>333</v>
      </c>
      <c r="L45" s="1" t="str">
        <f>IF(Table1[[#This Row],[MIN]]&gt;=20,"PASS","FAIL")</f>
        <v>FAIL</v>
      </c>
      <c r="M45" s="1" t="str">
        <f t="shared" si="2"/>
        <v/>
      </c>
      <c r="N45" s="2">
        <f>AVERAGE(Table1[[#This Row],[TELUGU]:[SOCIAL]])</f>
        <v>55.5</v>
      </c>
      <c r="O45" s="1" t="str">
        <f t="shared" si="3"/>
        <v>SORRY</v>
      </c>
    </row>
    <row r="46" spans="1:15">
      <c r="A46" t="s">
        <v>59</v>
      </c>
      <c r="B46">
        <v>709</v>
      </c>
      <c r="C46">
        <v>35</v>
      </c>
      <c r="D46">
        <v>20</v>
      </c>
      <c r="E46">
        <v>56</v>
      </c>
      <c r="F46">
        <v>89</v>
      </c>
      <c r="G46">
        <v>18</v>
      </c>
      <c r="H46">
        <v>1</v>
      </c>
      <c r="I46" s="1">
        <f>MAX(Table1[[#This Row],[TELUGU]:[SOCIAL]])</f>
        <v>89</v>
      </c>
      <c r="J46" s="1">
        <f>MIN(Table1[[#This Row],[TELUGU]:[SOCIAL]])</f>
        <v>1</v>
      </c>
      <c r="K46" s="1">
        <f>SUM(Table1[[#This Row],[TELUGU]:[SOCIAL]])</f>
        <v>219</v>
      </c>
      <c r="L46" s="1" t="str">
        <f>IF(Table1[[#This Row],[MIN]]&gt;=20,"PASS","FAIL")</f>
        <v>FAIL</v>
      </c>
      <c r="M46" s="1" t="str">
        <f t="shared" si="2"/>
        <v/>
      </c>
      <c r="N46" s="2">
        <f>AVERAGE(Table1[[#This Row],[TELUGU]:[SOCIAL]])</f>
        <v>36.5</v>
      </c>
      <c r="O46" s="1" t="str">
        <f t="shared" si="3"/>
        <v>SORRY</v>
      </c>
    </row>
    <row r="47" spans="1:15">
      <c r="A47" t="s">
        <v>60</v>
      </c>
      <c r="B47">
        <v>363</v>
      </c>
      <c r="C47">
        <v>36</v>
      </c>
      <c r="D47">
        <v>39</v>
      </c>
      <c r="E47">
        <v>1</v>
      </c>
      <c r="F47">
        <v>42</v>
      </c>
      <c r="G47">
        <v>17</v>
      </c>
      <c r="H47">
        <v>68</v>
      </c>
      <c r="I47" s="1">
        <f>MAX(Table1[[#This Row],[TELUGU]:[SOCIAL]])</f>
        <v>68</v>
      </c>
      <c r="J47" s="1">
        <f>MIN(Table1[[#This Row],[TELUGU]:[SOCIAL]])</f>
        <v>1</v>
      </c>
      <c r="K47" s="1">
        <f>SUM(Table1[[#This Row],[TELUGU]:[SOCIAL]])</f>
        <v>203</v>
      </c>
      <c r="L47" s="1" t="str">
        <f>IF(Table1[[#This Row],[MIN]]&gt;=20,"PASS","FAIL")</f>
        <v>FAIL</v>
      </c>
      <c r="M47" s="1" t="str">
        <f t="shared" si="2"/>
        <v/>
      </c>
      <c r="N47" s="2">
        <f>AVERAGE(Table1[[#This Row],[TELUGU]:[SOCIAL]])</f>
        <v>33.833333333333336</v>
      </c>
      <c r="O47" s="1" t="str">
        <f t="shared" si="3"/>
        <v>SORRY</v>
      </c>
    </row>
    <row r="48" spans="1:15">
      <c r="A48" t="s">
        <v>61</v>
      </c>
      <c r="B48">
        <v>822</v>
      </c>
      <c r="C48">
        <v>4</v>
      </c>
      <c r="D48">
        <v>6</v>
      </c>
      <c r="E48">
        <v>65</v>
      </c>
      <c r="F48">
        <v>39</v>
      </c>
      <c r="G48">
        <v>49</v>
      </c>
      <c r="H48">
        <v>1</v>
      </c>
      <c r="I48" s="1">
        <f>MAX(Table1[[#This Row],[TELUGU]:[SOCIAL]])</f>
        <v>65</v>
      </c>
      <c r="J48" s="1">
        <f>MIN(Table1[[#This Row],[TELUGU]:[SOCIAL]])</f>
        <v>1</v>
      </c>
      <c r="K48" s="1">
        <f>SUM(Table1[[#This Row],[TELUGU]:[SOCIAL]])</f>
        <v>164</v>
      </c>
      <c r="L48" s="1" t="str">
        <f>IF(Table1[[#This Row],[MIN]]&gt;=20,"PASS","FAIL")</f>
        <v>FAIL</v>
      </c>
      <c r="M48" s="1" t="str">
        <f t="shared" si="2"/>
        <v/>
      </c>
      <c r="N48" s="2">
        <f>AVERAGE(Table1[[#This Row],[TELUGU]:[SOCIAL]])</f>
        <v>27.333333333333332</v>
      </c>
      <c r="O48" s="1" t="str">
        <f t="shared" si="3"/>
        <v>SORRY</v>
      </c>
    </row>
    <row r="49" spans="1:15">
      <c r="A49" t="s">
        <v>62</v>
      </c>
      <c r="B49">
        <v>531</v>
      </c>
      <c r="C49">
        <v>40</v>
      </c>
      <c r="D49">
        <v>7</v>
      </c>
      <c r="E49">
        <v>76</v>
      </c>
      <c r="F49">
        <v>40</v>
      </c>
      <c r="G49">
        <v>26</v>
      </c>
      <c r="H49">
        <v>75</v>
      </c>
      <c r="I49" s="1">
        <f>MAX(Table1[[#This Row],[TELUGU]:[SOCIAL]])</f>
        <v>76</v>
      </c>
      <c r="J49" s="1">
        <f>MIN(Table1[[#This Row],[TELUGU]:[SOCIAL]])</f>
        <v>7</v>
      </c>
      <c r="K49" s="1">
        <f>SUM(Table1[[#This Row],[TELUGU]:[SOCIAL]])</f>
        <v>264</v>
      </c>
      <c r="L49" s="1" t="str">
        <f>IF(Table1[[#This Row],[MIN]]&gt;=20,"PASS","FAIL")</f>
        <v>FAIL</v>
      </c>
      <c r="M49" s="1" t="str">
        <f t="shared" si="2"/>
        <v/>
      </c>
      <c r="N49" s="2">
        <f>AVERAGE(Table1[[#This Row],[TELUGU]:[SOCIAL]])</f>
        <v>44</v>
      </c>
      <c r="O49" s="1" t="str">
        <f t="shared" si="3"/>
        <v>SORRY</v>
      </c>
    </row>
    <row r="50" spans="1:15">
      <c r="A50" t="s">
        <v>63</v>
      </c>
      <c r="B50">
        <v>468</v>
      </c>
      <c r="C50">
        <v>57</v>
      </c>
      <c r="D50">
        <v>87</v>
      </c>
      <c r="E50">
        <v>80</v>
      </c>
      <c r="F50">
        <v>50</v>
      </c>
      <c r="G50">
        <v>9</v>
      </c>
      <c r="H50">
        <v>49</v>
      </c>
      <c r="I50" s="1">
        <f>MAX(Table1[[#This Row],[TELUGU]:[SOCIAL]])</f>
        <v>87</v>
      </c>
      <c r="J50" s="1">
        <f>MIN(Table1[[#This Row],[TELUGU]:[SOCIAL]])</f>
        <v>9</v>
      </c>
      <c r="K50" s="1">
        <f>SUM(Table1[[#This Row],[TELUGU]:[SOCIAL]])</f>
        <v>332</v>
      </c>
      <c r="L50" s="1" t="str">
        <f>IF(Table1[[#This Row],[MIN]]&gt;=20,"PASS","FAIL")</f>
        <v>FAIL</v>
      </c>
      <c r="M50" s="1" t="str">
        <f t="shared" si="2"/>
        <v/>
      </c>
      <c r="N50" s="2">
        <f>AVERAGE(Table1[[#This Row],[TELUGU]:[SOCIAL]])</f>
        <v>55.333333333333336</v>
      </c>
      <c r="O50" s="1" t="str">
        <f t="shared" si="3"/>
        <v>SORRY</v>
      </c>
    </row>
    <row r="51" spans="1:15">
      <c r="A51" t="s">
        <v>64</v>
      </c>
      <c r="B51">
        <v>395</v>
      </c>
      <c r="C51">
        <v>11</v>
      </c>
      <c r="D51">
        <v>6</v>
      </c>
      <c r="E51">
        <v>35</v>
      </c>
      <c r="F51">
        <v>16</v>
      </c>
      <c r="G51">
        <v>12</v>
      </c>
      <c r="H51">
        <v>32</v>
      </c>
      <c r="I51" s="1">
        <f>MAX(Table1[[#This Row],[TELUGU]:[SOCIAL]])</f>
        <v>35</v>
      </c>
      <c r="J51" s="1">
        <f>MIN(Table1[[#This Row],[TELUGU]:[SOCIAL]])</f>
        <v>6</v>
      </c>
      <c r="K51" s="1">
        <f>SUM(Table1[[#This Row],[TELUGU]:[SOCIAL]])</f>
        <v>112</v>
      </c>
      <c r="L51" s="1" t="str">
        <f>IF(Table1[[#This Row],[MIN]]&gt;=20,"PASS","FAIL")</f>
        <v>FAIL</v>
      </c>
      <c r="M51" s="1" t="str">
        <f t="shared" si="2"/>
        <v/>
      </c>
      <c r="N51" s="2">
        <f>AVERAGE(Table1[[#This Row],[TELUGU]:[SOCIAL]])</f>
        <v>18.666666666666668</v>
      </c>
      <c r="O51" s="1" t="str">
        <f t="shared" si="3"/>
        <v>SORRY</v>
      </c>
    </row>
    <row r="52" spans="1:15">
      <c r="A52" t="s">
        <v>65</v>
      </c>
      <c r="B52">
        <v>385</v>
      </c>
      <c r="C52">
        <v>90</v>
      </c>
      <c r="D52">
        <v>25</v>
      </c>
      <c r="E52">
        <v>69</v>
      </c>
      <c r="F52">
        <v>66</v>
      </c>
      <c r="G52">
        <v>11</v>
      </c>
      <c r="H52">
        <v>62</v>
      </c>
      <c r="I52" s="1">
        <f>MAX(Table1[[#This Row],[TELUGU]:[SOCIAL]])</f>
        <v>90</v>
      </c>
      <c r="J52" s="1">
        <f>MIN(Table1[[#This Row],[TELUGU]:[SOCIAL]])</f>
        <v>11</v>
      </c>
      <c r="K52" s="1">
        <f>SUM(Table1[[#This Row],[TELUGU]:[SOCIAL]])</f>
        <v>323</v>
      </c>
      <c r="L52" s="1" t="str">
        <f>IF(Table1[[#This Row],[MIN]]&gt;=20,"PASS","FAIL")</f>
        <v>FAIL</v>
      </c>
      <c r="M52" s="1" t="str">
        <f t="shared" si="2"/>
        <v/>
      </c>
      <c r="N52" s="2">
        <f>AVERAGE(Table1[[#This Row],[TELUGU]:[SOCIAL]])</f>
        <v>53.833333333333336</v>
      </c>
      <c r="O52" s="1" t="str">
        <f t="shared" si="3"/>
        <v>SORRY</v>
      </c>
    </row>
    <row r="53" spans="1:15">
      <c r="A53" t="s">
        <v>66</v>
      </c>
      <c r="B53">
        <v>289</v>
      </c>
      <c r="C53">
        <v>28</v>
      </c>
      <c r="D53">
        <v>24</v>
      </c>
      <c r="E53">
        <v>25</v>
      </c>
      <c r="F53">
        <v>43</v>
      </c>
      <c r="G53">
        <v>58</v>
      </c>
      <c r="H53">
        <v>72</v>
      </c>
      <c r="I53" s="1">
        <f>MAX(Table1[[#This Row],[TELUGU]:[SOCIAL]])</f>
        <v>72</v>
      </c>
      <c r="J53" s="1">
        <f>MIN(Table1[[#This Row],[TELUGU]:[SOCIAL]])</f>
        <v>24</v>
      </c>
      <c r="K53" s="1">
        <f>SUM(Table1[[#This Row],[TELUGU]:[SOCIAL]])</f>
        <v>250</v>
      </c>
      <c r="L53" s="1" t="str">
        <f>IF(Table1[[#This Row],[MIN]]&gt;=20,"PASS","FAIL")</f>
        <v>PASS</v>
      </c>
      <c r="M53" s="1" t="str">
        <f t="shared" si="2"/>
        <v>B</v>
      </c>
      <c r="N53" s="2">
        <f>AVERAGE(Table1[[#This Row],[TELUGU]:[SOCIAL]])</f>
        <v>41.666666666666664</v>
      </c>
      <c r="O53" s="1" t="str">
        <f t="shared" si="3"/>
        <v>GOOD</v>
      </c>
    </row>
    <row r="54" spans="1:15">
      <c r="A54" t="s">
        <v>67</v>
      </c>
      <c r="B54">
        <v>669</v>
      </c>
      <c r="C54">
        <v>13</v>
      </c>
      <c r="D54">
        <v>10</v>
      </c>
      <c r="E54">
        <v>70</v>
      </c>
      <c r="F54">
        <v>60</v>
      </c>
      <c r="G54">
        <v>87</v>
      </c>
      <c r="H54">
        <v>18</v>
      </c>
      <c r="I54" s="1">
        <f>MAX(Table1[[#This Row],[TELUGU]:[SOCIAL]])</f>
        <v>87</v>
      </c>
      <c r="J54" s="1">
        <f>MIN(Table1[[#This Row],[TELUGU]:[SOCIAL]])</f>
        <v>10</v>
      </c>
      <c r="K54" s="1">
        <f>SUM(Table1[[#This Row],[TELUGU]:[SOCIAL]])</f>
        <v>258</v>
      </c>
      <c r="L54" s="1" t="str">
        <f>IF(Table1[[#This Row],[MIN]]&gt;=20,"PASS","FAIL")</f>
        <v>FAIL</v>
      </c>
      <c r="M54" s="1" t="str">
        <f t="shared" si="2"/>
        <v/>
      </c>
      <c r="N54" s="2">
        <f>AVERAGE(Table1[[#This Row],[TELUGU]:[SOCIAL]])</f>
        <v>43</v>
      </c>
      <c r="O54" s="1" t="str">
        <f t="shared" si="3"/>
        <v>SORRY</v>
      </c>
    </row>
    <row r="55" spans="1:15">
      <c r="A55" t="s">
        <v>68</v>
      </c>
      <c r="B55">
        <v>750</v>
      </c>
      <c r="C55">
        <v>54</v>
      </c>
      <c r="D55">
        <v>12</v>
      </c>
      <c r="E55">
        <v>46</v>
      </c>
      <c r="F55">
        <v>44</v>
      </c>
      <c r="G55">
        <v>97</v>
      </c>
      <c r="H55">
        <v>87</v>
      </c>
      <c r="I55" s="1">
        <f>MAX(Table1[[#This Row],[TELUGU]:[SOCIAL]])</f>
        <v>97</v>
      </c>
      <c r="J55" s="1">
        <f>MIN(Table1[[#This Row],[TELUGU]:[SOCIAL]])</f>
        <v>12</v>
      </c>
      <c r="K55" s="1">
        <f>SUM(Table1[[#This Row],[TELUGU]:[SOCIAL]])</f>
        <v>340</v>
      </c>
      <c r="L55" s="1" t="str">
        <f>IF(Table1[[#This Row],[MIN]]&gt;=20,"PASS","FAIL")</f>
        <v>FAIL</v>
      </c>
      <c r="M55" s="1" t="str">
        <f t="shared" si="2"/>
        <v/>
      </c>
      <c r="N55" s="2">
        <f>AVERAGE(Table1[[#This Row],[TELUGU]:[SOCIAL]])</f>
        <v>56.666666666666664</v>
      </c>
      <c r="O55" s="1" t="str">
        <f t="shared" si="3"/>
        <v>SORRY</v>
      </c>
    </row>
    <row r="56" spans="1:15">
      <c r="A56" t="s">
        <v>69</v>
      </c>
      <c r="B56">
        <v>707</v>
      </c>
      <c r="C56">
        <v>14</v>
      </c>
      <c r="D56">
        <v>71</v>
      </c>
      <c r="E56">
        <v>37</v>
      </c>
      <c r="F56">
        <v>49</v>
      </c>
      <c r="G56">
        <v>48</v>
      </c>
      <c r="H56">
        <v>74</v>
      </c>
      <c r="I56" s="1">
        <f>MAX(Table1[[#This Row],[TELUGU]:[SOCIAL]])</f>
        <v>74</v>
      </c>
      <c r="J56" s="1">
        <f>MIN(Table1[[#This Row],[TELUGU]:[SOCIAL]])</f>
        <v>14</v>
      </c>
      <c r="K56" s="1">
        <f>SUM(Table1[[#This Row],[TELUGU]:[SOCIAL]])</f>
        <v>293</v>
      </c>
      <c r="L56" s="1" t="str">
        <f>IF(Table1[[#This Row],[MIN]]&gt;=20,"PASS","FAIL")</f>
        <v>FAIL</v>
      </c>
      <c r="M56" s="1" t="str">
        <f t="shared" si="2"/>
        <v/>
      </c>
      <c r="N56" s="2">
        <f>AVERAGE(Table1[[#This Row],[TELUGU]:[SOCIAL]])</f>
        <v>48.833333333333336</v>
      </c>
      <c r="O56" s="1" t="str">
        <f t="shared" si="3"/>
        <v>SORRY</v>
      </c>
    </row>
    <row r="57" spans="1:15">
      <c r="A57" t="s">
        <v>70</v>
      </c>
      <c r="B57">
        <v>307</v>
      </c>
      <c r="C57">
        <v>41</v>
      </c>
      <c r="D57">
        <v>59</v>
      </c>
      <c r="E57">
        <v>73</v>
      </c>
      <c r="F57">
        <v>71</v>
      </c>
      <c r="G57">
        <v>6</v>
      </c>
      <c r="H57">
        <v>64</v>
      </c>
      <c r="I57" s="1">
        <f>MAX(Table1[[#This Row],[TELUGU]:[SOCIAL]])</f>
        <v>73</v>
      </c>
      <c r="J57" s="1">
        <f>MIN(Table1[[#This Row],[TELUGU]:[SOCIAL]])</f>
        <v>6</v>
      </c>
      <c r="K57" s="1">
        <f>SUM(Table1[[#This Row],[TELUGU]:[SOCIAL]])</f>
        <v>314</v>
      </c>
      <c r="L57" s="1" t="str">
        <f>IF(Table1[[#This Row],[MIN]]&gt;=20,"PASS","FAIL")</f>
        <v>FAIL</v>
      </c>
      <c r="M57" s="1" t="str">
        <f t="shared" si="2"/>
        <v/>
      </c>
      <c r="N57" s="2">
        <f>AVERAGE(Table1[[#This Row],[TELUGU]:[SOCIAL]])</f>
        <v>52.333333333333336</v>
      </c>
      <c r="O57" s="1" t="str">
        <f t="shared" si="3"/>
        <v>SORRY</v>
      </c>
    </row>
    <row r="58" spans="1:15">
      <c r="A58" t="s">
        <v>71</v>
      </c>
      <c r="B58">
        <v>599</v>
      </c>
      <c r="C58">
        <v>62</v>
      </c>
      <c r="D58">
        <v>1</v>
      </c>
      <c r="E58">
        <v>16</v>
      </c>
      <c r="F58">
        <v>78</v>
      </c>
      <c r="G58">
        <v>67</v>
      </c>
      <c r="H58">
        <v>4</v>
      </c>
      <c r="I58" s="1">
        <f>MAX(Table1[[#This Row],[TELUGU]:[SOCIAL]])</f>
        <v>78</v>
      </c>
      <c r="J58" s="1">
        <f>MIN(Table1[[#This Row],[TELUGU]:[SOCIAL]])</f>
        <v>1</v>
      </c>
      <c r="K58" s="1">
        <f>SUM(Table1[[#This Row],[TELUGU]:[SOCIAL]])</f>
        <v>228</v>
      </c>
      <c r="L58" s="1" t="str">
        <f>IF(Table1[[#This Row],[MIN]]&gt;=20,"PASS","FAIL")</f>
        <v>FAIL</v>
      </c>
      <c r="M58" s="1" t="str">
        <f t="shared" si="2"/>
        <v/>
      </c>
      <c r="N58" s="2">
        <f>AVERAGE(Table1[[#This Row],[TELUGU]:[SOCIAL]])</f>
        <v>38</v>
      </c>
      <c r="O58" s="1" t="str">
        <f t="shared" si="3"/>
        <v>SORRY</v>
      </c>
    </row>
    <row r="59" spans="1:15">
      <c r="A59" t="s">
        <v>72</v>
      </c>
      <c r="B59">
        <v>333</v>
      </c>
      <c r="C59">
        <v>26</v>
      </c>
      <c r="D59">
        <v>82</v>
      </c>
      <c r="E59">
        <v>14</v>
      </c>
      <c r="F59">
        <v>9</v>
      </c>
      <c r="G59">
        <v>61</v>
      </c>
      <c r="H59">
        <v>40</v>
      </c>
      <c r="I59" s="1">
        <f>MAX(Table1[[#This Row],[TELUGU]:[SOCIAL]])</f>
        <v>82</v>
      </c>
      <c r="J59" s="1">
        <f>MIN(Table1[[#This Row],[TELUGU]:[SOCIAL]])</f>
        <v>9</v>
      </c>
      <c r="K59" s="1">
        <f>SUM(Table1[[#This Row],[TELUGU]:[SOCIAL]])</f>
        <v>232</v>
      </c>
      <c r="L59" s="1" t="str">
        <f>IF(Table1[[#This Row],[MIN]]&gt;=20,"PASS","FAIL")</f>
        <v>FAIL</v>
      </c>
      <c r="M59" s="1" t="str">
        <f t="shared" si="2"/>
        <v/>
      </c>
      <c r="N59" s="2">
        <f>AVERAGE(Table1[[#This Row],[TELUGU]:[SOCIAL]])</f>
        <v>38.666666666666664</v>
      </c>
      <c r="O59" s="1" t="str">
        <f t="shared" si="3"/>
        <v>SORRY</v>
      </c>
    </row>
    <row r="60" spans="1:15">
      <c r="A60" t="s">
        <v>73</v>
      </c>
      <c r="B60">
        <v>824</v>
      </c>
      <c r="C60">
        <v>32</v>
      </c>
      <c r="D60">
        <v>51</v>
      </c>
      <c r="E60">
        <v>61</v>
      </c>
      <c r="F60">
        <v>31</v>
      </c>
      <c r="G60">
        <v>85</v>
      </c>
      <c r="H60">
        <v>44</v>
      </c>
      <c r="I60" s="1">
        <f>MAX(Table1[[#This Row],[TELUGU]:[SOCIAL]])</f>
        <v>85</v>
      </c>
      <c r="J60" s="1">
        <f>MIN(Table1[[#This Row],[TELUGU]:[SOCIAL]])</f>
        <v>31</v>
      </c>
      <c r="K60" s="1">
        <f>SUM(Table1[[#This Row],[TELUGU]:[SOCIAL]])</f>
        <v>304</v>
      </c>
      <c r="L60" s="1" t="str">
        <f>IF(Table1[[#This Row],[MIN]]&gt;=20,"PASS","FAIL")</f>
        <v>PASS</v>
      </c>
      <c r="M60" s="1" t="str">
        <f t="shared" si="2"/>
        <v>A</v>
      </c>
      <c r="N60" s="2">
        <f>AVERAGE(Table1[[#This Row],[TELUGU]:[SOCIAL]])</f>
        <v>50.666666666666664</v>
      </c>
      <c r="O60" s="1" t="str">
        <f t="shared" si="3"/>
        <v>GREAT</v>
      </c>
    </row>
    <row r="61" spans="1:15">
      <c r="A61" t="s">
        <v>74</v>
      </c>
      <c r="B61">
        <v>246</v>
      </c>
      <c r="C61">
        <v>39</v>
      </c>
      <c r="D61">
        <v>45</v>
      </c>
      <c r="E61">
        <v>31</v>
      </c>
      <c r="F61">
        <v>11</v>
      </c>
      <c r="G61">
        <v>28</v>
      </c>
      <c r="H61">
        <v>41</v>
      </c>
      <c r="I61" s="1">
        <f>MAX(Table1[[#This Row],[TELUGU]:[SOCIAL]])</f>
        <v>45</v>
      </c>
      <c r="J61" s="1">
        <f>MIN(Table1[[#This Row],[TELUGU]:[SOCIAL]])</f>
        <v>11</v>
      </c>
      <c r="K61" s="1">
        <f>SUM(Table1[[#This Row],[TELUGU]:[SOCIAL]])</f>
        <v>195</v>
      </c>
      <c r="L61" s="1" t="str">
        <f>IF(Table1[[#This Row],[MIN]]&gt;=20,"PASS","FAIL")</f>
        <v>FAIL</v>
      </c>
      <c r="M61" s="1" t="str">
        <f t="shared" si="2"/>
        <v/>
      </c>
      <c r="N61" s="2">
        <f>AVERAGE(Table1[[#This Row],[TELUGU]:[SOCIAL]])</f>
        <v>32.5</v>
      </c>
      <c r="O61" s="1" t="str">
        <f t="shared" si="3"/>
        <v>SORRY</v>
      </c>
    </row>
    <row r="62" spans="1:15">
      <c r="A62" t="s">
        <v>75</v>
      </c>
      <c r="B62">
        <v>757</v>
      </c>
      <c r="C62">
        <v>28</v>
      </c>
      <c r="D62">
        <v>87</v>
      </c>
      <c r="E62">
        <v>98</v>
      </c>
      <c r="F62">
        <v>33</v>
      </c>
      <c r="G62">
        <v>94</v>
      </c>
      <c r="H62">
        <v>5</v>
      </c>
      <c r="I62" s="1">
        <f>MAX(Table1[[#This Row],[TELUGU]:[SOCIAL]])</f>
        <v>98</v>
      </c>
      <c r="J62" s="1">
        <f>MIN(Table1[[#This Row],[TELUGU]:[SOCIAL]])</f>
        <v>5</v>
      </c>
      <c r="K62" s="1">
        <f>SUM(Table1[[#This Row],[TELUGU]:[SOCIAL]])</f>
        <v>345</v>
      </c>
      <c r="L62" s="1" t="str">
        <f>IF(Table1[[#This Row],[MIN]]&gt;=20,"PASS","FAIL")</f>
        <v>FAIL</v>
      </c>
      <c r="M62" s="1" t="str">
        <f t="shared" si="2"/>
        <v/>
      </c>
      <c r="N62" s="2">
        <f>AVERAGE(Table1[[#This Row],[TELUGU]:[SOCIAL]])</f>
        <v>57.5</v>
      </c>
      <c r="O62" s="1" t="str">
        <f t="shared" si="3"/>
        <v>SORRY</v>
      </c>
    </row>
    <row r="63" spans="1:15">
      <c r="A63" t="s">
        <v>76</v>
      </c>
      <c r="B63">
        <v>547</v>
      </c>
      <c r="C63">
        <v>56</v>
      </c>
      <c r="D63">
        <v>68</v>
      </c>
      <c r="E63">
        <v>90</v>
      </c>
      <c r="F63">
        <v>10</v>
      </c>
      <c r="G63">
        <v>98</v>
      </c>
      <c r="H63">
        <v>91</v>
      </c>
      <c r="I63" s="1">
        <f>MAX(Table1[[#This Row],[TELUGU]:[SOCIAL]])</f>
        <v>98</v>
      </c>
      <c r="J63" s="1">
        <f>MIN(Table1[[#This Row],[TELUGU]:[SOCIAL]])</f>
        <v>10</v>
      </c>
      <c r="K63" s="1">
        <f>SUM(Table1[[#This Row],[TELUGU]:[SOCIAL]])</f>
        <v>413</v>
      </c>
      <c r="L63" s="1" t="str">
        <f>IF(Table1[[#This Row],[MIN]]&gt;=20,"PASS","FAIL")</f>
        <v>FAIL</v>
      </c>
      <c r="M63" s="1" t="str">
        <f t="shared" si="2"/>
        <v/>
      </c>
      <c r="N63" s="2">
        <f>AVERAGE(Table1[[#This Row],[TELUGU]:[SOCIAL]])</f>
        <v>68.833333333333329</v>
      </c>
      <c r="O63" s="1" t="str">
        <f t="shared" si="3"/>
        <v>SORRY</v>
      </c>
    </row>
    <row r="64" spans="1:15">
      <c r="A64" t="s">
        <v>77</v>
      </c>
      <c r="B64">
        <v>541</v>
      </c>
      <c r="C64">
        <v>47</v>
      </c>
      <c r="D64">
        <v>27</v>
      </c>
      <c r="E64">
        <v>81</v>
      </c>
      <c r="F64">
        <v>12</v>
      </c>
      <c r="G64">
        <v>83</v>
      </c>
      <c r="H64">
        <v>36</v>
      </c>
      <c r="I64" s="1">
        <f>MAX(Table1[[#This Row],[TELUGU]:[SOCIAL]])</f>
        <v>83</v>
      </c>
      <c r="J64" s="1">
        <f>MIN(Table1[[#This Row],[TELUGU]:[SOCIAL]])</f>
        <v>12</v>
      </c>
      <c r="K64" s="1">
        <f>SUM(Table1[[#This Row],[TELUGU]:[SOCIAL]])</f>
        <v>286</v>
      </c>
      <c r="L64" s="1" t="str">
        <f>IF(Table1[[#This Row],[MIN]]&gt;=20,"PASS","FAIL")</f>
        <v>FAIL</v>
      </c>
      <c r="M64" s="1" t="str">
        <f t="shared" si="2"/>
        <v/>
      </c>
      <c r="N64" s="2">
        <f>AVERAGE(Table1[[#This Row],[TELUGU]:[SOCIAL]])</f>
        <v>47.666666666666664</v>
      </c>
      <c r="O64" s="1" t="str">
        <f t="shared" si="3"/>
        <v>SORRY</v>
      </c>
    </row>
    <row r="65" spans="1:15">
      <c r="A65" t="s">
        <v>78</v>
      </c>
      <c r="B65">
        <v>677</v>
      </c>
      <c r="C65">
        <v>73</v>
      </c>
      <c r="D65">
        <v>18</v>
      </c>
      <c r="E65">
        <v>16</v>
      </c>
      <c r="F65">
        <v>66</v>
      </c>
      <c r="G65">
        <v>19</v>
      </c>
      <c r="H65">
        <v>32</v>
      </c>
      <c r="I65" s="1">
        <f>MAX(Table1[[#This Row],[TELUGU]:[SOCIAL]])</f>
        <v>73</v>
      </c>
      <c r="J65" s="1">
        <f>MIN(Table1[[#This Row],[TELUGU]:[SOCIAL]])</f>
        <v>16</v>
      </c>
      <c r="K65" s="1">
        <f>SUM(Table1[[#This Row],[TELUGU]:[SOCIAL]])</f>
        <v>224</v>
      </c>
      <c r="L65" s="1" t="str">
        <f>IF(Table1[[#This Row],[MIN]]&gt;=20,"PASS","FAIL")</f>
        <v>FAIL</v>
      </c>
      <c r="M65" s="1" t="str">
        <f t="shared" si="2"/>
        <v/>
      </c>
      <c r="N65" s="2">
        <f>AVERAGE(Table1[[#This Row],[TELUGU]:[SOCIAL]])</f>
        <v>37.333333333333336</v>
      </c>
      <c r="O65" s="1" t="str">
        <f t="shared" si="3"/>
        <v>SORRY</v>
      </c>
    </row>
    <row r="66" spans="1:15">
      <c r="A66" t="s">
        <v>79</v>
      </c>
      <c r="B66">
        <v>551</v>
      </c>
      <c r="C66">
        <v>67</v>
      </c>
      <c r="D66">
        <v>73</v>
      </c>
      <c r="E66">
        <v>89</v>
      </c>
      <c r="F66">
        <v>57</v>
      </c>
      <c r="G66">
        <v>70</v>
      </c>
      <c r="H66">
        <v>92</v>
      </c>
      <c r="I66" s="1">
        <f>MAX(Table1[[#This Row],[TELUGU]:[SOCIAL]])</f>
        <v>92</v>
      </c>
      <c r="J66" s="1">
        <f>MIN(Table1[[#This Row],[TELUGU]:[SOCIAL]])</f>
        <v>57</v>
      </c>
      <c r="K66" s="1">
        <f>SUM(Table1[[#This Row],[TELUGU]:[SOCIAL]])</f>
        <v>448</v>
      </c>
      <c r="L66" s="1" t="str">
        <f>IF(Table1[[#This Row],[MIN]]&gt;=20,"PASS","FAIL")</f>
        <v>PASS</v>
      </c>
      <c r="M66" s="1" t="str">
        <f t="shared" ref="M66:M97" si="4">IF(L66="PASS",IF(N66&gt;=60,"A+",IF(N66&gt;=50,"A",IF(N66&gt;40,"B",IF(N66&gt;=20,"C")))),"")</f>
        <v>A+</v>
      </c>
      <c r="N66" s="2">
        <f>AVERAGE(Table1[[#This Row],[TELUGU]:[SOCIAL]])</f>
        <v>74.666666666666671</v>
      </c>
      <c r="O66" s="1" t="str">
        <f t="shared" ref="O66:O97" si="5">IF(L66="PASS",IF(K66&gt;300,"GREAT","GOOD"),"SORRY")</f>
        <v>GREAT</v>
      </c>
    </row>
    <row r="67" spans="1:15">
      <c r="A67" t="s">
        <v>80</v>
      </c>
      <c r="B67">
        <v>258</v>
      </c>
      <c r="C67">
        <v>6</v>
      </c>
      <c r="D67">
        <v>59</v>
      </c>
      <c r="E67">
        <v>71</v>
      </c>
      <c r="F67">
        <v>4</v>
      </c>
      <c r="G67">
        <v>7</v>
      </c>
      <c r="H67">
        <v>94</v>
      </c>
      <c r="I67" s="1">
        <f>MAX(Table1[[#This Row],[TELUGU]:[SOCIAL]])</f>
        <v>94</v>
      </c>
      <c r="J67" s="1">
        <f>MIN(Table1[[#This Row],[TELUGU]:[SOCIAL]])</f>
        <v>4</v>
      </c>
      <c r="K67" s="1">
        <f>SUM(Table1[[#This Row],[TELUGU]:[SOCIAL]])</f>
        <v>241</v>
      </c>
      <c r="L67" s="1" t="str">
        <f>IF(Table1[[#This Row],[MIN]]&gt;=20,"PASS","FAIL")</f>
        <v>FAIL</v>
      </c>
      <c r="M67" s="1" t="str">
        <f t="shared" si="4"/>
        <v/>
      </c>
      <c r="N67" s="2">
        <f>AVERAGE(Table1[[#This Row],[TELUGU]:[SOCIAL]])</f>
        <v>40.166666666666664</v>
      </c>
      <c r="O67" s="1" t="str">
        <f t="shared" si="5"/>
        <v>SORRY</v>
      </c>
    </row>
    <row r="68" spans="1:15">
      <c r="A68" t="s">
        <v>81</v>
      </c>
      <c r="B68">
        <v>875</v>
      </c>
      <c r="C68">
        <v>98</v>
      </c>
      <c r="D68">
        <v>25</v>
      </c>
      <c r="E68">
        <v>34</v>
      </c>
      <c r="F68">
        <v>7</v>
      </c>
      <c r="G68">
        <v>45</v>
      </c>
      <c r="H68">
        <v>59</v>
      </c>
      <c r="I68" s="1">
        <f>MAX(Table1[[#This Row],[TELUGU]:[SOCIAL]])</f>
        <v>98</v>
      </c>
      <c r="J68" s="1">
        <f>MIN(Table1[[#This Row],[TELUGU]:[SOCIAL]])</f>
        <v>7</v>
      </c>
      <c r="K68" s="1">
        <f>SUM(Table1[[#This Row],[TELUGU]:[SOCIAL]])</f>
        <v>268</v>
      </c>
      <c r="L68" s="1" t="str">
        <f>IF(Table1[[#This Row],[MIN]]&gt;=20,"PASS","FAIL")</f>
        <v>FAIL</v>
      </c>
      <c r="M68" s="1" t="str">
        <f t="shared" si="4"/>
        <v/>
      </c>
      <c r="N68" s="2">
        <f>AVERAGE(Table1[[#This Row],[TELUGU]:[SOCIAL]])</f>
        <v>44.666666666666664</v>
      </c>
      <c r="O68" s="1" t="str">
        <f t="shared" si="5"/>
        <v>SORRY</v>
      </c>
    </row>
    <row r="69" spans="1:15">
      <c r="A69" t="s">
        <v>82</v>
      </c>
      <c r="B69">
        <v>212</v>
      </c>
      <c r="C69">
        <v>0</v>
      </c>
      <c r="D69">
        <v>4</v>
      </c>
      <c r="E69">
        <v>86</v>
      </c>
      <c r="F69">
        <v>4</v>
      </c>
      <c r="G69">
        <v>29</v>
      </c>
      <c r="H69">
        <v>70</v>
      </c>
      <c r="I69" s="1">
        <f>MAX(Table1[[#This Row],[TELUGU]:[SOCIAL]])</f>
        <v>86</v>
      </c>
      <c r="J69" s="1">
        <f>MIN(Table1[[#This Row],[TELUGU]:[SOCIAL]])</f>
        <v>0</v>
      </c>
      <c r="K69" s="1">
        <f>SUM(Table1[[#This Row],[TELUGU]:[SOCIAL]])</f>
        <v>193</v>
      </c>
      <c r="L69" s="1" t="str">
        <f>IF(Table1[[#This Row],[MIN]]&gt;=20,"PASS","FAIL")</f>
        <v>FAIL</v>
      </c>
      <c r="M69" s="1" t="str">
        <f t="shared" si="4"/>
        <v/>
      </c>
      <c r="N69" s="2">
        <f>AVERAGE(Table1[[#This Row],[TELUGU]:[SOCIAL]])</f>
        <v>32.166666666666664</v>
      </c>
      <c r="O69" s="1" t="str">
        <f t="shared" si="5"/>
        <v>SORRY</v>
      </c>
    </row>
    <row r="70" spans="1:15">
      <c r="A70" t="s">
        <v>83</v>
      </c>
      <c r="B70">
        <v>620</v>
      </c>
      <c r="C70">
        <v>96</v>
      </c>
      <c r="D70">
        <v>57</v>
      </c>
      <c r="E70">
        <v>33</v>
      </c>
      <c r="F70">
        <v>34</v>
      </c>
      <c r="G70">
        <v>8</v>
      </c>
      <c r="H70">
        <v>99</v>
      </c>
      <c r="I70" s="1">
        <f>MAX(Table1[[#This Row],[TELUGU]:[SOCIAL]])</f>
        <v>99</v>
      </c>
      <c r="J70" s="1">
        <f>MIN(Table1[[#This Row],[TELUGU]:[SOCIAL]])</f>
        <v>8</v>
      </c>
      <c r="K70" s="1">
        <f>SUM(Table1[[#This Row],[TELUGU]:[SOCIAL]])</f>
        <v>327</v>
      </c>
      <c r="L70" s="1" t="str">
        <f>IF(Table1[[#This Row],[MIN]]&gt;=20,"PASS","FAIL")</f>
        <v>FAIL</v>
      </c>
      <c r="M70" s="1" t="str">
        <f t="shared" si="4"/>
        <v/>
      </c>
      <c r="N70" s="2">
        <f>AVERAGE(Table1[[#This Row],[TELUGU]:[SOCIAL]])</f>
        <v>54.5</v>
      </c>
      <c r="O70" s="1" t="str">
        <f t="shared" si="5"/>
        <v>SORRY</v>
      </c>
    </row>
    <row r="71" spans="1:15">
      <c r="A71" t="s">
        <v>84</v>
      </c>
      <c r="B71">
        <v>818</v>
      </c>
      <c r="C71">
        <v>54</v>
      </c>
      <c r="D71">
        <v>31</v>
      </c>
      <c r="E71">
        <v>84</v>
      </c>
      <c r="F71">
        <v>82</v>
      </c>
      <c r="G71">
        <v>20</v>
      </c>
      <c r="H71">
        <v>21</v>
      </c>
      <c r="I71" s="1">
        <f>MAX(Table1[[#This Row],[TELUGU]:[SOCIAL]])</f>
        <v>84</v>
      </c>
      <c r="J71" s="1">
        <f>MIN(Table1[[#This Row],[TELUGU]:[SOCIAL]])</f>
        <v>20</v>
      </c>
      <c r="K71" s="1">
        <f>SUM(Table1[[#This Row],[TELUGU]:[SOCIAL]])</f>
        <v>292</v>
      </c>
      <c r="L71" s="1" t="str">
        <f>IF(Table1[[#This Row],[MIN]]&gt;=20,"PASS","FAIL")</f>
        <v>PASS</v>
      </c>
      <c r="M71" s="1" t="str">
        <f t="shared" si="4"/>
        <v>B</v>
      </c>
      <c r="N71" s="2">
        <f>AVERAGE(Table1[[#This Row],[TELUGU]:[SOCIAL]])</f>
        <v>48.666666666666664</v>
      </c>
      <c r="O71" s="1" t="str">
        <f t="shared" si="5"/>
        <v>GOOD</v>
      </c>
    </row>
    <row r="72" spans="1:15">
      <c r="A72" t="s">
        <v>85</v>
      </c>
      <c r="B72">
        <v>867</v>
      </c>
      <c r="C72">
        <v>55</v>
      </c>
      <c r="D72">
        <v>12</v>
      </c>
      <c r="E72">
        <v>36</v>
      </c>
      <c r="F72">
        <v>9</v>
      </c>
      <c r="G72">
        <v>40</v>
      </c>
      <c r="H72">
        <v>82</v>
      </c>
      <c r="I72" s="1">
        <f>MAX(Table1[[#This Row],[TELUGU]:[SOCIAL]])</f>
        <v>82</v>
      </c>
      <c r="J72" s="1">
        <f>MIN(Table1[[#This Row],[TELUGU]:[SOCIAL]])</f>
        <v>9</v>
      </c>
      <c r="K72" s="1">
        <f>SUM(Table1[[#This Row],[TELUGU]:[SOCIAL]])</f>
        <v>234</v>
      </c>
      <c r="L72" s="1" t="str">
        <f>IF(Table1[[#This Row],[MIN]]&gt;=20,"PASS","FAIL")</f>
        <v>FAIL</v>
      </c>
      <c r="M72" s="1" t="str">
        <f t="shared" si="4"/>
        <v/>
      </c>
      <c r="N72" s="2">
        <f>AVERAGE(Table1[[#This Row],[TELUGU]:[SOCIAL]])</f>
        <v>39</v>
      </c>
      <c r="O72" s="1" t="str">
        <f t="shared" si="5"/>
        <v>SORRY</v>
      </c>
    </row>
    <row r="73" spans="1:15">
      <c r="A73" t="s">
        <v>86</v>
      </c>
      <c r="B73">
        <v>370</v>
      </c>
      <c r="C73">
        <v>46</v>
      </c>
      <c r="D73">
        <v>55</v>
      </c>
      <c r="E73">
        <v>86</v>
      </c>
      <c r="F73">
        <v>41</v>
      </c>
      <c r="G73">
        <v>18</v>
      </c>
      <c r="H73">
        <v>90</v>
      </c>
      <c r="I73" s="1">
        <f>MAX(Table1[[#This Row],[TELUGU]:[SOCIAL]])</f>
        <v>90</v>
      </c>
      <c r="J73" s="1">
        <f>MIN(Table1[[#This Row],[TELUGU]:[SOCIAL]])</f>
        <v>18</v>
      </c>
      <c r="K73" s="1">
        <f>SUM(Table1[[#This Row],[TELUGU]:[SOCIAL]])</f>
        <v>336</v>
      </c>
      <c r="L73" s="1" t="str">
        <f>IF(Table1[[#This Row],[MIN]]&gt;=20,"PASS","FAIL")</f>
        <v>FAIL</v>
      </c>
      <c r="M73" s="1" t="str">
        <f t="shared" si="4"/>
        <v/>
      </c>
      <c r="N73" s="2">
        <f>AVERAGE(Table1[[#This Row],[TELUGU]:[SOCIAL]])</f>
        <v>56</v>
      </c>
      <c r="O73" s="1" t="str">
        <f t="shared" si="5"/>
        <v>SORRY</v>
      </c>
    </row>
    <row r="74" spans="1:15">
      <c r="A74" t="s">
        <v>87</v>
      </c>
      <c r="B74">
        <v>644</v>
      </c>
      <c r="C74">
        <v>62</v>
      </c>
      <c r="D74">
        <v>86</v>
      </c>
      <c r="E74">
        <v>98</v>
      </c>
      <c r="F74">
        <v>28</v>
      </c>
      <c r="G74">
        <v>97</v>
      </c>
      <c r="H74">
        <v>79</v>
      </c>
      <c r="I74" s="1">
        <f>MAX(Table1[[#This Row],[TELUGU]:[SOCIAL]])</f>
        <v>98</v>
      </c>
      <c r="J74" s="1">
        <f>MIN(Table1[[#This Row],[TELUGU]:[SOCIAL]])</f>
        <v>28</v>
      </c>
      <c r="K74" s="1">
        <f>SUM(Table1[[#This Row],[TELUGU]:[SOCIAL]])</f>
        <v>450</v>
      </c>
      <c r="L74" s="1" t="str">
        <f>IF(Table1[[#This Row],[MIN]]&gt;=20,"PASS","FAIL")</f>
        <v>PASS</v>
      </c>
      <c r="M74" s="1" t="str">
        <f t="shared" si="4"/>
        <v>A+</v>
      </c>
      <c r="N74" s="2">
        <f>AVERAGE(Table1[[#This Row],[TELUGU]:[SOCIAL]])</f>
        <v>75</v>
      </c>
      <c r="O74" s="1" t="str">
        <f t="shared" si="5"/>
        <v>GREAT</v>
      </c>
    </row>
    <row r="75" spans="1:15">
      <c r="A75" t="s">
        <v>88</v>
      </c>
      <c r="B75">
        <v>349</v>
      </c>
      <c r="C75">
        <v>20</v>
      </c>
      <c r="D75">
        <v>34</v>
      </c>
      <c r="E75">
        <v>74</v>
      </c>
      <c r="F75">
        <v>18</v>
      </c>
      <c r="G75">
        <v>65</v>
      </c>
      <c r="H75">
        <v>97</v>
      </c>
      <c r="I75" s="1">
        <f>MAX(Table1[[#This Row],[TELUGU]:[SOCIAL]])</f>
        <v>97</v>
      </c>
      <c r="J75" s="1">
        <f>MIN(Table1[[#This Row],[TELUGU]:[SOCIAL]])</f>
        <v>18</v>
      </c>
      <c r="K75" s="1">
        <f>SUM(Table1[[#This Row],[TELUGU]:[SOCIAL]])</f>
        <v>308</v>
      </c>
      <c r="L75" s="1" t="str">
        <f>IF(Table1[[#This Row],[MIN]]&gt;=20,"PASS","FAIL")</f>
        <v>FAIL</v>
      </c>
      <c r="M75" s="1" t="str">
        <f t="shared" si="4"/>
        <v/>
      </c>
      <c r="N75" s="2">
        <f>AVERAGE(Table1[[#This Row],[TELUGU]:[SOCIAL]])</f>
        <v>51.333333333333336</v>
      </c>
      <c r="O75" s="1" t="str">
        <f t="shared" si="5"/>
        <v>SORRY</v>
      </c>
    </row>
    <row r="76" spans="1:15">
      <c r="A76" t="s">
        <v>89</v>
      </c>
      <c r="B76">
        <v>567</v>
      </c>
      <c r="C76">
        <v>94</v>
      </c>
      <c r="D76">
        <v>60</v>
      </c>
      <c r="E76">
        <v>70</v>
      </c>
      <c r="F76">
        <v>93</v>
      </c>
      <c r="G76">
        <v>4</v>
      </c>
      <c r="H76">
        <v>24</v>
      </c>
      <c r="I76" s="1">
        <f>MAX(Table1[[#This Row],[TELUGU]:[SOCIAL]])</f>
        <v>94</v>
      </c>
      <c r="J76" s="1">
        <f>MIN(Table1[[#This Row],[TELUGU]:[SOCIAL]])</f>
        <v>4</v>
      </c>
      <c r="K76" s="1">
        <f>SUM(Table1[[#This Row],[TELUGU]:[SOCIAL]])</f>
        <v>345</v>
      </c>
      <c r="L76" s="1" t="str">
        <f>IF(Table1[[#This Row],[MIN]]&gt;=20,"PASS","FAIL")</f>
        <v>FAIL</v>
      </c>
      <c r="M76" s="1" t="str">
        <f t="shared" si="4"/>
        <v/>
      </c>
      <c r="N76" s="2">
        <f>AVERAGE(Table1[[#This Row],[TELUGU]:[SOCIAL]])</f>
        <v>57.5</v>
      </c>
      <c r="O76" s="1" t="str">
        <f t="shared" si="5"/>
        <v>SORRY</v>
      </c>
    </row>
    <row r="77" spans="1:15">
      <c r="A77" t="s">
        <v>90</v>
      </c>
      <c r="B77">
        <v>648</v>
      </c>
      <c r="C77">
        <v>15</v>
      </c>
      <c r="D77">
        <v>64</v>
      </c>
      <c r="E77">
        <v>79</v>
      </c>
      <c r="F77">
        <v>97</v>
      </c>
      <c r="G77">
        <v>91</v>
      </c>
      <c r="H77">
        <v>60</v>
      </c>
      <c r="I77" s="1">
        <f>MAX(Table1[[#This Row],[TELUGU]:[SOCIAL]])</f>
        <v>97</v>
      </c>
      <c r="J77" s="1">
        <f>MIN(Table1[[#This Row],[TELUGU]:[SOCIAL]])</f>
        <v>15</v>
      </c>
      <c r="K77" s="1">
        <f>SUM(Table1[[#This Row],[TELUGU]:[SOCIAL]])</f>
        <v>406</v>
      </c>
      <c r="L77" s="1" t="str">
        <f>IF(Table1[[#This Row],[MIN]]&gt;=20,"PASS","FAIL")</f>
        <v>FAIL</v>
      </c>
      <c r="M77" s="1" t="str">
        <f t="shared" si="4"/>
        <v/>
      </c>
      <c r="N77" s="2">
        <f>AVERAGE(Table1[[#This Row],[TELUGU]:[SOCIAL]])</f>
        <v>67.666666666666671</v>
      </c>
      <c r="O77" s="1" t="str">
        <f t="shared" si="5"/>
        <v>SORRY</v>
      </c>
    </row>
    <row r="78" spans="1:15">
      <c r="A78" t="s">
        <v>91</v>
      </c>
      <c r="B78">
        <v>821</v>
      </c>
      <c r="C78">
        <v>87</v>
      </c>
      <c r="D78">
        <v>10</v>
      </c>
      <c r="E78">
        <v>19</v>
      </c>
      <c r="F78">
        <v>11</v>
      </c>
      <c r="G78">
        <v>6</v>
      </c>
      <c r="H78">
        <v>17</v>
      </c>
      <c r="I78" s="1">
        <f>MAX(Table1[[#This Row],[TELUGU]:[SOCIAL]])</f>
        <v>87</v>
      </c>
      <c r="J78" s="1">
        <f>MIN(Table1[[#This Row],[TELUGU]:[SOCIAL]])</f>
        <v>6</v>
      </c>
      <c r="K78" s="1">
        <f>SUM(Table1[[#This Row],[TELUGU]:[SOCIAL]])</f>
        <v>150</v>
      </c>
      <c r="L78" s="1" t="str">
        <f>IF(Table1[[#This Row],[MIN]]&gt;=20,"PASS","FAIL")</f>
        <v>FAIL</v>
      </c>
      <c r="M78" s="1" t="str">
        <f t="shared" si="4"/>
        <v/>
      </c>
      <c r="N78" s="2">
        <f>AVERAGE(Table1[[#This Row],[TELUGU]:[SOCIAL]])</f>
        <v>25</v>
      </c>
      <c r="O78" s="1" t="str">
        <f t="shared" si="5"/>
        <v>SORRY</v>
      </c>
    </row>
    <row r="79" spans="1:15">
      <c r="A79" t="s">
        <v>92</v>
      </c>
      <c r="B79">
        <v>807</v>
      </c>
      <c r="C79">
        <v>26</v>
      </c>
      <c r="D79">
        <v>74</v>
      </c>
      <c r="E79">
        <v>85</v>
      </c>
      <c r="F79">
        <v>29</v>
      </c>
      <c r="G79">
        <v>74</v>
      </c>
      <c r="H79">
        <v>23</v>
      </c>
      <c r="I79" s="1">
        <f>MAX(Table1[[#This Row],[TELUGU]:[SOCIAL]])</f>
        <v>85</v>
      </c>
      <c r="J79" s="1">
        <f>MIN(Table1[[#This Row],[TELUGU]:[SOCIAL]])</f>
        <v>23</v>
      </c>
      <c r="K79" s="1">
        <f>SUM(Table1[[#This Row],[TELUGU]:[SOCIAL]])</f>
        <v>311</v>
      </c>
      <c r="L79" s="1" t="str">
        <f>IF(Table1[[#This Row],[MIN]]&gt;=20,"PASS","FAIL")</f>
        <v>PASS</v>
      </c>
      <c r="M79" s="1" t="str">
        <f t="shared" si="4"/>
        <v>A</v>
      </c>
      <c r="N79" s="2">
        <f>AVERAGE(Table1[[#This Row],[TELUGU]:[SOCIAL]])</f>
        <v>51.833333333333336</v>
      </c>
      <c r="O79" s="1" t="str">
        <f t="shared" si="5"/>
        <v>GREAT</v>
      </c>
    </row>
    <row r="80" spans="1:15">
      <c r="A80" t="s">
        <v>93</v>
      </c>
      <c r="B80">
        <v>532</v>
      </c>
      <c r="C80">
        <v>14</v>
      </c>
      <c r="D80">
        <v>50</v>
      </c>
      <c r="E80">
        <v>55</v>
      </c>
      <c r="F80">
        <v>43</v>
      </c>
      <c r="G80">
        <v>24</v>
      </c>
      <c r="H80">
        <v>95</v>
      </c>
      <c r="I80" s="1">
        <f>MAX(Table1[[#This Row],[TELUGU]:[SOCIAL]])</f>
        <v>95</v>
      </c>
      <c r="J80" s="1">
        <f>MIN(Table1[[#This Row],[TELUGU]:[SOCIAL]])</f>
        <v>14</v>
      </c>
      <c r="K80" s="1">
        <f>SUM(Table1[[#This Row],[TELUGU]:[SOCIAL]])</f>
        <v>281</v>
      </c>
      <c r="L80" s="1" t="str">
        <f>IF(Table1[[#This Row],[MIN]]&gt;=20,"PASS","FAIL")</f>
        <v>FAIL</v>
      </c>
      <c r="M80" s="1" t="str">
        <f t="shared" si="4"/>
        <v/>
      </c>
      <c r="N80" s="2">
        <f>AVERAGE(Table1[[#This Row],[TELUGU]:[SOCIAL]])</f>
        <v>46.833333333333336</v>
      </c>
      <c r="O80" s="1" t="str">
        <f t="shared" si="5"/>
        <v>SORRY</v>
      </c>
    </row>
    <row r="81" spans="1:15">
      <c r="A81" t="s">
        <v>94</v>
      </c>
      <c r="B81">
        <v>638</v>
      </c>
      <c r="C81">
        <v>37</v>
      </c>
      <c r="D81">
        <v>42</v>
      </c>
      <c r="E81">
        <v>20</v>
      </c>
      <c r="F81">
        <v>73</v>
      </c>
      <c r="G81">
        <v>96</v>
      </c>
      <c r="H81">
        <v>2</v>
      </c>
      <c r="I81" s="1">
        <f>MAX(Table1[[#This Row],[TELUGU]:[SOCIAL]])</f>
        <v>96</v>
      </c>
      <c r="J81" s="1">
        <f>MIN(Table1[[#This Row],[TELUGU]:[SOCIAL]])</f>
        <v>2</v>
      </c>
      <c r="K81" s="1">
        <f>SUM(Table1[[#This Row],[TELUGU]:[SOCIAL]])</f>
        <v>270</v>
      </c>
      <c r="L81" s="1" t="str">
        <f>IF(Table1[[#This Row],[MIN]]&gt;=20,"PASS","FAIL")</f>
        <v>FAIL</v>
      </c>
      <c r="M81" s="1" t="str">
        <f t="shared" si="4"/>
        <v/>
      </c>
      <c r="N81" s="2">
        <f>AVERAGE(Table1[[#This Row],[TELUGU]:[SOCIAL]])</f>
        <v>45</v>
      </c>
      <c r="O81" s="1" t="str">
        <f t="shared" si="5"/>
        <v>SORRY</v>
      </c>
    </row>
    <row r="82" spans="1:15">
      <c r="A82" t="s">
        <v>95</v>
      </c>
      <c r="B82">
        <v>294</v>
      </c>
      <c r="C82">
        <v>45</v>
      </c>
      <c r="D82">
        <v>7</v>
      </c>
      <c r="E82">
        <v>21</v>
      </c>
      <c r="F82">
        <v>70</v>
      </c>
      <c r="G82">
        <v>0</v>
      </c>
      <c r="H82">
        <v>14</v>
      </c>
      <c r="I82" s="1">
        <f>MAX(Table1[[#This Row],[TELUGU]:[SOCIAL]])</f>
        <v>70</v>
      </c>
      <c r="J82" s="1">
        <f>MIN(Table1[[#This Row],[TELUGU]:[SOCIAL]])</f>
        <v>0</v>
      </c>
      <c r="K82" s="1">
        <f>SUM(Table1[[#This Row],[TELUGU]:[SOCIAL]])</f>
        <v>157</v>
      </c>
      <c r="L82" s="1" t="str">
        <f>IF(Table1[[#This Row],[MIN]]&gt;=20,"PASS","FAIL")</f>
        <v>FAIL</v>
      </c>
      <c r="M82" s="1" t="str">
        <f t="shared" si="4"/>
        <v/>
      </c>
      <c r="N82" s="2">
        <f>AVERAGE(Table1[[#This Row],[TELUGU]:[SOCIAL]])</f>
        <v>26.166666666666668</v>
      </c>
      <c r="O82" s="1" t="str">
        <f t="shared" si="5"/>
        <v>SORRY</v>
      </c>
    </row>
    <row r="83" spans="1:15">
      <c r="A83" t="s">
        <v>96</v>
      </c>
      <c r="B83">
        <v>318</v>
      </c>
      <c r="C83">
        <v>87</v>
      </c>
      <c r="D83">
        <v>45</v>
      </c>
      <c r="E83">
        <v>78</v>
      </c>
      <c r="F83">
        <v>8</v>
      </c>
      <c r="G83">
        <v>100</v>
      </c>
      <c r="H83">
        <v>27</v>
      </c>
      <c r="I83" s="1">
        <f>MAX(Table1[[#This Row],[TELUGU]:[SOCIAL]])</f>
        <v>100</v>
      </c>
      <c r="J83" s="1">
        <f>MIN(Table1[[#This Row],[TELUGU]:[SOCIAL]])</f>
        <v>8</v>
      </c>
      <c r="K83" s="1">
        <f>SUM(Table1[[#This Row],[TELUGU]:[SOCIAL]])</f>
        <v>345</v>
      </c>
      <c r="L83" s="1" t="str">
        <f>IF(Table1[[#This Row],[MIN]]&gt;=20,"PASS","FAIL")</f>
        <v>FAIL</v>
      </c>
      <c r="M83" s="1" t="str">
        <f t="shared" si="4"/>
        <v/>
      </c>
      <c r="N83" s="2">
        <f>AVERAGE(Table1[[#This Row],[TELUGU]:[SOCIAL]])</f>
        <v>57.5</v>
      </c>
      <c r="O83" s="1" t="str">
        <f t="shared" si="5"/>
        <v>SORRY</v>
      </c>
    </row>
    <row r="84" spans="1:15">
      <c r="A84" t="s">
        <v>97</v>
      </c>
      <c r="B84">
        <v>521</v>
      </c>
      <c r="C84">
        <v>82</v>
      </c>
      <c r="D84">
        <v>65</v>
      </c>
      <c r="E84">
        <v>15</v>
      </c>
      <c r="F84">
        <v>59</v>
      </c>
      <c r="G84">
        <v>83</v>
      </c>
      <c r="H84">
        <v>50</v>
      </c>
      <c r="I84" s="1">
        <f>MAX(Table1[[#This Row],[TELUGU]:[SOCIAL]])</f>
        <v>83</v>
      </c>
      <c r="J84" s="1">
        <f>MIN(Table1[[#This Row],[TELUGU]:[SOCIAL]])</f>
        <v>15</v>
      </c>
      <c r="K84" s="1">
        <f>SUM(Table1[[#This Row],[TELUGU]:[SOCIAL]])</f>
        <v>354</v>
      </c>
      <c r="L84" s="1" t="str">
        <f>IF(Table1[[#This Row],[MIN]]&gt;=20,"PASS","FAIL")</f>
        <v>FAIL</v>
      </c>
      <c r="M84" s="1" t="str">
        <f t="shared" si="4"/>
        <v/>
      </c>
      <c r="N84" s="2">
        <f>AVERAGE(Table1[[#This Row],[TELUGU]:[SOCIAL]])</f>
        <v>59</v>
      </c>
      <c r="O84" s="1" t="str">
        <f t="shared" si="5"/>
        <v>SORRY</v>
      </c>
    </row>
    <row r="85" spans="1:15">
      <c r="A85" t="s">
        <v>98</v>
      </c>
      <c r="B85">
        <v>200</v>
      </c>
      <c r="C85">
        <v>58</v>
      </c>
      <c r="D85">
        <v>50</v>
      </c>
      <c r="E85">
        <v>91</v>
      </c>
      <c r="F85">
        <v>91</v>
      </c>
      <c r="G85">
        <v>4</v>
      </c>
      <c r="H85">
        <v>79</v>
      </c>
      <c r="I85" s="1">
        <f>MAX(Table1[[#This Row],[TELUGU]:[SOCIAL]])</f>
        <v>91</v>
      </c>
      <c r="J85" s="1">
        <f>MIN(Table1[[#This Row],[TELUGU]:[SOCIAL]])</f>
        <v>4</v>
      </c>
      <c r="K85" s="1">
        <f>SUM(Table1[[#This Row],[TELUGU]:[SOCIAL]])</f>
        <v>373</v>
      </c>
      <c r="L85" s="1" t="str">
        <f>IF(Table1[[#This Row],[MIN]]&gt;=20,"PASS","FAIL")</f>
        <v>FAIL</v>
      </c>
      <c r="M85" s="1" t="str">
        <f t="shared" si="4"/>
        <v/>
      </c>
      <c r="N85" s="2">
        <f>AVERAGE(Table1[[#This Row],[TELUGU]:[SOCIAL]])</f>
        <v>62.166666666666664</v>
      </c>
      <c r="O85" s="1" t="str">
        <f t="shared" si="5"/>
        <v>SORRY</v>
      </c>
    </row>
    <row r="86" spans="1:15">
      <c r="A86" t="s">
        <v>99</v>
      </c>
      <c r="B86">
        <v>245</v>
      </c>
      <c r="C86">
        <v>98</v>
      </c>
      <c r="D86">
        <v>87</v>
      </c>
      <c r="E86">
        <v>53</v>
      </c>
      <c r="F86">
        <v>19</v>
      </c>
      <c r="G86">
        <v>66</v>
      </c>
      <c r="H86">
        <v>38</v>
      </c>
      <c r="I86" s="1">
        <f>MAX(Table1[[#This Row],[TELUGU]:[SOCIAL]])</f>
        <v>98</v>
      </c>
      <c r="J86" s="1">
        <f>MIN(Table1[[#This Row],[TELUGU]:[SOCIAL]])</f>
        <v>19</v>
      </c>
      <c r="K86" s="1">
        <f>SUM(Table1[[#This Row],[TELUGU]:[SOCIAL]])</f>
        <v>361</v>
      </c>
      <c r="L86" s="1" t="str">
        <f>IF(Table1[[#This Row],[MIN]]&gt;=20,"PASS","FAIL")</f>
        <v>FAIL</v>
      </c>
      <c r="M86" s="1" t="str">
        <f t="shared" si="4"/>
        <v/>
      </c>
      <c r="N86" s="2">
        <f>AVERAGE(Table1[[#This Row],[TELUGU]:[SOCIAL]])</f>
        <v>60.166666666666664</v>
      </c>
      <c r="O86" s="1" t="str">
        <f t="shared" si="5"/>
        <v>SORRY</v>
      </c>
    </row>
    <row r="87" spans="1:15">
      <c r="A87" t="s">
        <v>100</v>
      </c>
      <c r="B87">
        <v>207</v>
      </c>
      <c r="C87">
        <v>64</v>
      </c>
      <c r="D87">
        <v>60</v>
      </c>
      <c r="E87">
        <v>10</v>
      </c>
      <c r="F87">
        <v>28</v>
      </c>
      <c r="G87">
        <v>87</v>
      </c>
      <c r="H87">
        <v>18</v>
      </c>
      <c r="I87" s="1">
        <f>MAX(Table1[[#This Row],[TELUGU]:[SOCIAL]])</f>
        <v>87</v>
      </c>
      <c r="J87" s="1">
        <f>MIN(Table1[[#This Row],[TELUGU]:[SOCIAL]])</f>
        <v>10</v>
      </c>
      <c r="K87" s="1">
        <f>SUM(Table1[[#This Row],[TELUGU]:[SOCIAL]])</f>
        <v>267</v>
      </c>
      <c r="L87" s="1" t="str">
        <f>IF(Table1[[#This Row],[MIN]]&gt;=20,"PASS","FAIL")</f>
        <v>FAIL</v>
      </c>
      <c r="M87" s="1" t="str">
        <f t="shared" si="4"/>
        <v/>
      </c>
      <c r="N87" s="2">
        <f>AVERAGE(Table1[[#This Row],[TELUGU]:[SOCIAL]])</f>
        <v>44.5</v>
      </c>
      <c r="O87" s="1" t="str">
        <f t="shared" si="5"/>
        <v>SORRY</v>
      </c>
    </row>
    <row r="88" spans="1:15">
      <c r="A88" t="s">
        <v>101</v>
      </c>
      <c r="B88">
        <v>587</v>
      </c>
      <c r="C88">
        <v>10</v>
      </c>
      <c r="D88">
        <v>20</v>
      </c>
      <c r="E88">
        <v>100</v>
      </c>
      <c r="F88">
        <v>82</v>
      </c>
      <c r="G88">
        <v>10</v>
      </c>
      <c r="H88">
        <v>38</v>
      </c>
      <c r="I88" s="1">
        <f>MAX(Table1[[#This Row],[TELUGU]:[SOCIAL]])</f>
        <v>100</v>
      </c>
      <c r="J88" s="1">
        <f>MIN(Table1[[#This Row],[TELUGU]:[SOCIAL]])</f>
        <v>10</v>
      </c>
      <c r="K88" s="1">
        <f>SUM(Table1[[#This Row],[TELUGU]:[SOCIAL]])</f>
        <v>260</v>
      </c>
      <c r="L88" s="1" t="str">
        <f>IF(Table1[[#This Row],[MIN]]&gt;=20,"PASS","FAIL")</f>
        <v>FAIL</v>
      </c>
      <c r="M88" s="1" t="str">
        <f t="shared" si="4"/>
        <v/>
      </c>
      <c r="N88" s="2">
        <f>AVERAGE(Table1[[#This Row],[TELUGU]:[SOCIAL]])</f>
        <v>43.333333333333336</v>
      </c>
      <c r="O88" s="1" t="str">
        <f t="shared" si="5"/>
        <v>SORRY</v>
      </c>
    </row>
    <row r="89" spans="1:15">
      <c r="A89" t="s">
        <v>102</v>
      </c>
      <c r="B89">
        <v>817</v>
      </c>
      <c r="C89">
        <v>86</v>
      </c>
      <c r="D89">
        <v>69</v>
      </c>
      <c r="E89">
        <v>58</v>
      </c>
      <c r="F89">
        <v>13</v>
      </c>
      <c r="G89">
        <v>12</v>
      </c>
      <c r="H89">
        <v>9</v>
      </c>
      <c r="I89" s="1">
        <f>MAX(Table1[[#This Row],[TELUGU]:[SOCIAL]])</f>
        <v>86</v>
      </c>
      <c r="J89" s="1">
        <f>MIN(Table1[[#This Row],[TELUGU]:[SOCIAL]])</f>
        <v>9</v>
      </c>
      <c r="K89" s="1">
        <f>SUM(Table1[[#This Row],[TELUGU]:[SOCIAL]])</f>
        <v>247</v>
      </c>
      <c r="L89" s="1" t="str">
        <f>IF(Table1[[#This Row],[MIN]]&gt;=20,"PASS","FAIL")</f>
        <v>FAIL</v>
      </c>
      <c r="M89" s="1" t="str">
        <f t="shared" si="4"/>
        <v/>
      </c>
      <c r="N89" s="2">
        <f>AVERAGE(Table1[[#This Row],[TELUGU]:[SOCIAL]])</f>
        <v>41.166666666666664</v>
      </c>
      <c r="O89" s="1" t="str">
        <f t="shared" si="5"/>
        <v>SORRY</v>
      </c>
    </row>
    <row r="90" spans="1:15">
      <c r="A90" t="s">
        <v>103</v>
      </c>
      <c r="B90">
        <v>358</v>
      </c>
      <c r="C90">
        <v>82</v>
      </c>
      <c r="D90">
        <v>0</v>
      </c>
      <c r="E90">
        <v>78</v>
      </c>
      <c r="F90">
        <v>7</v>
      </c>
      <c r="G90">
        <v>34</v>
      </c>
      <c r="H90">
        <v>27</v>
      </c>
      <c r="I90" s="1">
        <f>MAX(Table1[[#This Row],[TELUGU]:[SOCIAL]])</f>
        <v>82</v>
      </c>
      <c r="J90" s="1">
        <f>MIN(Table1[[#This Row],[TELUGU]:[SOCIAL]])</f>
        <v>0</v>
      </c>
      <c r="K90" s="1">
        <f>SUM(Table1[[#This Row],[TELUGU]:[SOCIAL]])</f>
        <v>228</v>
      </c>
      <c r="L90" s="1" t="str">
        <f>IF(Table1[[#This Row],[MIN]]&gt;=20,"PASS","FAIL")</f>
        <v>FAIL</v>
      </c>
      <c r="M90" s="1" t="str">
        <f t="shared" si="4"/>
        <v/>
      </c>
      <c r="N90" s="2">
        <f>AVERAGE(Table1[[#This Row],[TELUGU]:[SOCIAL]])</f>
        <v>38</v>
      </c>
      <c r="O90" s="1" t="str">
        <f t="shared" si="5"/>
        <v>SORRY</v>
      </c>
    </row>
    <row r="91" spans="1:15">
      <c r="A91" t="s">
        <v>104</v>
      </c>
      <c r="B91">
        <v>345</v>
      </c>
      <c r="C91">
        <v>16</v>
      </c>
      <c r="D91">
        <v>26</v>
      </c>
      <c r="E91">
        <v>2</v>
      </c>
      <c r="F91">
        <v>39</v>
      </c>
      <c r="G91">
        <v>52</v>
      </c>
      <c r="H91">
        <v>68</v>
      </c>
      <c r="I91" s="1">
        <f>MAX(Table1[[#This Row],[TELUGU]:[SOCIAL]])</f>
        <v>68</v>
      </c>
      <c r="J91" s="1">
        <f>MIN(Table1[[#This Row],[TELUGU]:[SOCIAL]])</f>
        <v>2</v>
      </c>
      <c r="K91" s="1">
        <f>SUM(Table1[[#This Row],[TELUGU]:[SOCIAL]])</f>
        <v>203</v>
      </c>
      <c r="L91" s="1" t="str">
        <f>IF(Table1[[#This Row],[MIN]]&gt;=20,"PASS","FAIL")</f>
        <v>FAIL</v>
      </c>
      <c r="M91" s="1" t="str">
        <f t="shared" si="4"/>
        <v/>
      </c>
      <c r="N91" s="2">
        <f>AVERAGE(Table1[[#This Row],[TELUGU]:[SOCIAL]])</f>
        <v>33.833333333333336</v>
      </c>
      <c r="O91" s="1" t="str">
        <f t="shared" si="5"/>
        <v>SORRY</v>
      </c>
    </row>
    <row r="92" spans="1:15">
      <c r="A92" t="s">
        <v>105</v>
      </c>
      <c r="B92">
        <v>760</v>
      </c>
      <c r="C92">
        <v>29</v>
      </c>
      <c r="D92">
        <v>68</v>
      </c>
      <c r="E92">
        <v>12</v>
      </c>
      <c r="F92">
        <v>13</v>
      </c>
      <c r="G92">
        <v>14</v>
      </c>
      <c r="H92">
        <v>5</v>
      </c>
      <c r="I92" s="1">
        <f>MAX(Table1[[#This Row],[TELUGU]:[SOCIAL]])</f>
        <v>68</v>
      </c>
      <c r="J92" s="1">
        <f>MIN(Table1[[#This Row],[TELUGU]:[SOCIAL]])</f>
        <v>5</v>
      </c>
      <c r="K92" s="1">
        <f>SUM(Table1[[#This Row],[TELUGU]:[SOCIAL]])</f>
        <v>141</v>
      </c>
      <c r="L92" s="1" t="str">
        <f>IF(Table1[[#This Row],[MIN]]&gt;=20,"PASS","FAIL")</f>
        <v>FAIL</v>
      </c>
      <c r="M92" s="1" t="str">
        <f t="shared" si="4"/>
        <v/>
      </c>
      <c r="N92" s="2">
        <f>AVERAGE(Table1[[#This Row],[TELUGU]:[SOCIAL]])</f>
        <v>23.5</v>
      </c>
      <c r="O92" s="1" t="str">
        <f t="shared" si="5"/>
        <v>SORRY</v>
      </c>
    </row>
    <row r="93" spans="1:15">
      <c r="A93" t="s">
        <v>106</v>
      </c>
      <c r="B93">
        <v>570</v>
      </c>
      <c r="C93">
        <v>20</v>
      </c>
      <c r="D93">
        <v>41</v>
      </c>
      <c r="E93">
        <v>52</v>
      </c>
      <c r="F93">
        <v>4</v>
      </c>
      <c r="G93">
        <v>69</v>
      </c>
      <c r="H93">
        <v>59</v>
      </c>
      <c r="I93" s="1">
        <f>MAX(Table1[[#This Row],[TELUGU]:[SOCIAL]])</f>
        <v>69</v>
      </c>
      <c r="J93" s="1">
        <f>MIN(Table1[[#This Row],[TELUGU]:[SOCIAL]])</f>
        <v>4</v>
      </c>
      <c r="K93" s="1">
        <f>SUM(Table1[[#This Row],[TELUGU]:[SOCIAL]])</f>
        <v>245</v>
      </c>
      <c r="L93" s="1" t="str">
        <f>IF(Table1[[#This Row],[MIN]]&gt;=20,"PASS","FAIL")</f>
        <v>FAIL</v>
      </c>
      <c r="M93" s="1" t="str">
        <f t="shared" si="4"/>
        <v/>
      </c>
      <c r="N93" s="2">
        <f>AVERAGE(Table1[[#This Row],[TELUGU]:[SOCIAL]])</f>
        <v>40.833333333333336</v>
      </c>
      <c r="O93" s="1" t="str">
        <f t="shared" si="5"/>
        <v>SORRY</v>
      </c>
    </row>
    <row r="94" spans="1:15">
      <c r="A94" t="s">
        <v>107</v>
      </c>
      <c r="B94">
        <v>469</v>
      </c>
      <c r="C94">
        <v>92</v>
      </c>
      <c r="D94">
        <v>89</v>
      </c>
      <c r="E94">
        <v>19</v>
      </c>
      <c r="F94">
        <v>55</v>
      </c>
      <c r="G94">
        <v>77</v>
      </c>
      <c r="H94">
        <v>4</v>
      </c>
      <c r="I94" s="1">
        <f>MAX(Table1[[#This Row],[TELUGU]:[SOCIAL]])</f>
        <v>92</v>
      </c>
      <c r="J94" s="1">
        <f>MIN(Table1[[#This Row],[TELUGU]:[SOCIAL]])</f>
        <v>4</v>
      </c>
      <c r="K94" s="1">
        <f>SUM(Table1[[#This Row],[TELUGU]:[SOCIAL]])</f>
        <v>336</v>
      </c>
      <c r="L94" s="1" t="str">
        <f>IF(Table1[[#This Row],[MIN]]&gt;=20,"PASS","FAIL")</f>
        <v>FAIL</v>
      </c>
      <c r="M94" s="1" t="str">
        <f t="shared" si="4"/>
        <v/>
      </c>
      <c r="N94" s="2">
        <f>AVERAGE(Table1[[#This Row],[TELUGU]:[SOCIAL]])</f>
        <v>56</v>
      </c>
      <c r="O94" s="1" t="str">
        <f t="shared" si="5"/>
        <v>SORRY</v>
      </c>
    </row>
    <row r="95" spans="1:15">
      <c r="A95" t="s">
        <v>108</v>
      </c>
      <c r="B95">
        <v>282</v>
      </c>
      <c r="C95">
        <v>100</v>
      </c>
      <c r="D95">
        <v>83</v>
      </c>
      <c r="E95">
        <v>38</v>
      </c>
      <c r="F95">
        <v>92</v>
      </c>
      <c r="G95">
        <v>92</v>
      </c>
      <c r="H95">
        <v>10</v>
      </c>
      <c r="I95" s="1">
        <f>MAX(Table1[[#This Row],[TELUGU]:[SOCIAL]])</f>
        <v>100</v>
      </c>
      <c r="J95" s="1">
        <f>MIN(Table1[[#This Row],[TELUGU]:[SOCIAL]])</f>
        <v>10</v>
      </c>
      <c r="K95" s="1">
        <f>SUM(Table1[[#This Row],[TELUGU]:[SOCIAL]])</f>
        <v>415</v>
      </c>
      <c r="L95" s="1" t="str">
        <f>IF(Table1[[#This Row],[MIN]]&gt;=20,"PASS","FAIL")</f>
        <v>FAIL</v>
      </c>
      <c r="M95" s="1" t="str">
        <f t="shared" si="4"/>
        <v/>
      </c>
      <c r="N95" s="2">
        <f>AVERAGE(Table1[[#This Row],[TELUGU]:[SOCIAL]])</f>
        <v>69.166666666666671</v>
      </c>
      <c r="O95" s="1" t="str">
        <f t="shared" si="5"/>
        <v>SORRY</v>
      </c>
    </row>
    <row r="96" spans="1:15">
      <c r="A96" t="s">
        <v>109</v>
      </c>
      <c r="B96">
        <v>465</v>
      </c>
      <c r="C96">
        <v>95</v>
      </c>
      <c r="D96">
        <v>90</v>
      </c>
      <c r="E96">
        <v>72</v>
      </c>
      <c r="F96">
        <v>98</v>
      </c>
      <c r="G96">
        <v>1</v>
      </c>
      <c r="H96">
        <v>41</v>
      </c>
      <c r="I96" s="1">
        <f>MAX(Table1[[#This Row],[TELUGU]:[SOCIAL]])</f>
        <v>98</v>
      </c>
      <c r="J96" s="1">
        <f>MIN(Table1[[#This Row],[TELUGU]:[SOCIAL]])</f>
        <v>1</v>
      </c>
      <c r="K96" s="1">
        <f>SUM(Table1[[#This Row],[TELUGU]:[SOCIAL]])</f>
        <v>397</v>
      </c>
      <c r="L96" s="1" t="str">
        <f>IF(Table1[[#This Row],[MIN]]&gt;=20,"PASS","FAIL")</f>
        <v>FAIL</v>
      </c>
      <c r="M96" s="1" t="str">
        <f t="shared" si="4"/>
        <v/>
      </c>
      <c r="N96" s="2">
        <f>AVERAGE(Table1[[#This Row],[TELUGU]:[SOCIAL]])</f>
        <v>66.166666666666671</v>
      </c>
      <c r="O96" s="1" t="str">
        <f t="shared" si="5"/>
        <v>SORRY</v>
      </c>
    </row>
    <row r="97" spans="1:15">
      <c r="A97" t="s">
        <v>110</v>
      </c>
      <c r="B97">
        <v>464</v>
      </c>
      <c r="C97">
        <v>6</v>
      </c>
      <c r="D97">
        <v>16</v>
      </c>
      <c r="E97">
        <v>73</v>
      </c>
      <c r="F97">
        <v>15</v>
      </c>
      <c r="G97">
        <v>1</v>
      </c>
      <c r="H97">
        <v>35</v>
      </c>
      <c r="I97" s="1">
        <f>MAX(Table1[[#This Row],[TELUGU]:[SOCIAL]])</f>
        <v>73</v>
      </c>
      <c r="J97" s="1">
        <f>MIN(Table1[[#This Row],[TELUGU]:[SOCIAL]])</f>
        <v>1</v>
      </c>
      <c r="K97" s="1">
        <f>SUM(Table1[[#This Row],[TELUGU]:[SOCIAL]])</f>
        <v>146</v>
      </c>
      <c r="L97" s="1" t="str">
        <f>IF(Table1[[#This Row],[MIN]]&gt;=20,"PASS","FAIL")</f>
        <v>FAIL</v>
      </c>
      <c r="M97" s="1" t="str">
        <f t="shared" si="4"/>
        <v/>
      </c>
      <c r="N97" s="2">
        <f>AVERAGE(Table1[[#This Row],[TELUGU]:[SOCIAL]])</f>
        <v>24.333333333333332</v>
      </c>
      <c r="O97" s="1" t="str">
        <f t="shared" si="5"/>
        <v>SORRY</v>
      </c>
    </row>
    <row r="98" spans="1:15">
      <c r="A98" t="s">
        <v>111</v>
      </c>
      <c r="B98">
        <v>459</v>
      </c>
      <c r="C98">
        <v>38</v>
      </c>
      <c r="D98">
        <v>20</v>
      </c>
      <c r="E98">
        <v>11</v>
      </c>
      <c r="F98">
        <v>88</v>
      </c>
      <c r="G98">
        <v>67</v>
      </c>
      <c r="H98">
        <v>9</v>
      </c>
      <c r="I98" s="1">
        <f>MAX(Table1[[#This Row],[TELUGU]:[SOCIAL]])</f>
        <v>88</v>
      </c>
      <c r="J98" s="1">
        <f>MIN(Table1[[#This Row],[TELUGU]:[SOCIAL]])</f>
        <v>9</v>
      </c>
      <c r="K98" s="1">
        <f>SUM(Table1[[#This Row],[TELUGU]:[SOCIAL]])</f>
        <v>233</v>
      </c>
      <c r="L98" s="1" t="str">
        <f>IF(Table1[[#This Row],[MIN]]&gt;=20,"PASS","FAIL")</f>
        <v>FAIL</v>
      </c>
      <c r="M98" s="1" t="str">
        <f t="shared" ref="M98:M103" si="6">IF(L98="PASS",IF(N98&gt;=60,"A+",IF(N98&gt;=50,"A",IF(N98&gt;40,"B",IF(N98&gt;=20,"C")))),"")</f>
        <v/>
      </c>
      <c r="N98" s="2">
        <f>AVERAGE(Table1[[#This Row],[TELUGU]:[SOCIAL]])</f>
        <v>38.833333333333336</v>
      </c>
      <c r="O98" s="1" t="str">
        <f t="shared" ref="O98:O103" si="7">IF(L98="PASS",IF(K98&gt;300,"GREAT","GOOD"),"SORRY")</f>
        <v>SORRY</v>
      </c>
    </row>
    <row r="99" spans="1:15">
      <c r="A99" t="s">
        <v>112</v>
      </c>
      <c r="B99">
        <v>779</v>
      </c>
      <c r="C99">
        <v>79</v>
      </c>
      <c r="D99">
        <v>75</v>
      </c>
      <c r="E99">
        <v>22</v>
      </c>
      <c r="F99">
        <v>47</v>
      </c>
      <c r="G99">
        <v>85</v>
      </c>
      <c r="H99">
        <v>18</v>
      </c>
      <c r="I99" s="1">
        <f>MAX(Table1[[#This Row],[TELUGU]:[SOCIAL]])</f>
        <v>85</v>
      </c>
      <c r="J99" s="1">
        <f>MIN(Table1[[#This Row],[TELUGU]:[SOCIAL]])</f>
        <v>18</v>
      </c>
      <c r="K99" s="1">
        <f>SUM(Table1[[#This Row],[TELUGU]:[SOCIAL]])</f>
        <v>326</v>
      </c>
      <c r="L99" s="1" t="str">
        <f>IF(Table1[[#This Row],[MIN]]&gt;=20,"PASS","FAIL")</f>
        <v>FAIL</v>
      </c>
      <c r="M99" s="1" t="str">
        <f t="shared" si="6"/>
        <v/>
      </c>
      <c r="N99" s="2">
        <f>AVERAGE(Table1[[#This Row],[TELUGU]:[SOCIAL]])</f>
        <v>54.333333333333336</v>
      </c>
      <c r="O99" s="1" t="str">
        <f t="shared" si="7"/>
        <v>SORRY</v>
      </c>
    </row>
    <row r="100" spans="1:15">
      <c r="A100" t="s">
        <v>113</v>
      </c>
      <c r="B100">
        <v>861</v>
      </c>
      <c r="C100">
        <v>19</v>
      </c>
      <c r="D100">
        <v>46</v>
      </c>
      <c r="E100">
        <v>49</v>
      </c>
      <c r="F100">
        <v>97</v>
      </c>
      <c r="G100">
        <v>51</v>
      </c>
      <c r="H100">
        <v>31</v>
      </c>
      <c r="I100" s="1">
        <f>MAX(Table1[[#This Row],[TELUGU]:[SOCIAL]])</f>
        <v>97</v>
      </c>
      <c r="J100" s="1">
        <f>MIN(Table1[[#This Row],[TELUGU]:[SOCIAL]])</f>
        <v>19</v>
      </c>
      <c r="K100" s="1">
        <f>SUM(Table1[[#This Row],[TELUGU]:[SOCIAL]])</f>
        <v>293</v>
      </c>
      <c r="L100" s="1" t="str">
        <f>IF(Table1[[#This Row],[MIN]]&gt;=20,"PASS","FAIL")</f>
        <v>FAIL</v>
      </c>
      <c r="M100" s="1" t="str">
        <f t="shared" si="6"/>
        <v/>
      </c>
      <c r="N100" s="2">
        <f>AVERAGE(Table1[[#This Row],[TELUGU]:[SOCIAL]])</f>
        <v>48.833333333333336</v>
      </c>
      <c r="O100" s="1" t="str">
        <f t="shared" si="7"/>
        <v>SORRY</v>
      </c>
    </row>
    <row r="101" spans="1:15">
      <c r="A101" t="s">
        <v>114</v>
      </c>
      <c r="B101">
        <v>502</v>
      </c>
      <c r="C101">
        <v>43</v>
      </c>
      <c r="D101">
        <v>15</v>
      </c>
      <c r="E101">
        <v>22</v>
      </c>
      <c r="F101">
        <v>21</v>
      </c>
      <c r="G101">
        <v>93</v>
      </c>
      <c r="H101">
        <v>28</v>
      </c>
      <c r="I101" s="1">
        <f>MAX(Table1[[#This Row],[TELUGU]:[SOCIAL]])</f>
        <v>93</v>
      </c>
      <c r="J101" s="1">
        <f>MIN(Table1[[#This Row],[TELUGU]:[SOCIAL]])</f>
        <v>15</v>
      </c>
      <c r="K101" s="1">
        <f>SUM(Table1[[#This Row],[TELUGU]:[SOCIAL]])</f>
        <v>222</v>
      </c>
      <c r="L101" s="1" t="str">
        <f>IF(Table1[[#This Row],[MIN]]&gt;=20,"PASS","FAIL")</f>
        <v>FAIL</v>
      </c>
      <c r="M101" s="1" t="str">
        <f t="shared" si="6"/>
        <v/>
      </c>
      <c r="N101" s="2">
        <f>AVERAGE(Table1[[#This Row],[TELUGU]:[SOCIAL]])</f>
        <v>37</v>
      </c>
      <c r="O101" s="1" t="str">
        <f t="shared" si="7"/>
        <v>SORRY</v>
      </c>
    </row>
    <row r="102" spans="1:15">
      <c r="A102" t="s">
        <v>115</v>
      </c>
      <c r="B102">
        <v>373</v>
      </c>
      <c r="C102">
        <v>20</v>
      </c>
      <c r="D102">
        <v>52</v>
      </c>
      <c r="E102">
        <v>50</v>
      </c>
      <c r="F102">
        <v>58</v>
      </c>
      <c r="G102">
        <v>15</v>
      </c>
      <c r="H102">
        <v>37</v>
      </c>
      <c r="I102" s="1">
        <f>MAX(Table1[[#This Row],[TELUGU]:[SOCIAL]])</f>
        <v>58</v>
      </c>
      <c r="J102" s="1">
        <f>MIN(Table1[[#This Row],[TELUGU]:[SOCIAL]])</f>
        <v>15</v>
      </c>
      <c r="K102" s="1">
        <f>SUM(Table1[[#This Row],[TELUGU]:[SOCIAL]])</f>
        <v>232</v>
      </c>
      <c r="L102" s="1" t="str">
        <f>IF(Table1[[#This Row],[MIN]]&gt;=20,"PASS","FAIL")</f>
        <v>FAIL</v>
      </c>
      <c r="M102" s="1" t="str">
        <f t="shared" si="6"/>
        <v/>
      </c>
      <c r="N102" s="2">
        <f>AVERAGE(Table1[[#This Row],[TELUGU]:[SOCIAL]])</f>
        <v>38.666666666666664</v>
      </c>
      <c r="O102" s="1" t="str">
        <f t="shared" si="7"/>
        <v>SORRY</v>
      </c>
    </row>
    <row r="103" spans="1:15">
      <c r="A103" t="s">
        <v>116</v>
      </c>
      <c r="B103">
        <v>424</v>
      </c>
      <c r="C103">
        <v>92</v>
      </c>
      <c r="D103">
        <v>23</v>
      </c>
      <c r="E103">
        <v>1</v>
      </c>
      <c r="F103">
        <v>46</v>
      </c>
      <c r="G103">
        <v>56</v>
      </c>
      <c r="H103">
        <v>53</v>
      </c>
      <c r="I103" s="1">
        <f>MAX(Table1[[#This Row],[TELUGU]:[SOCIAL]])</f>
        <v>92</v>
      </c>
      <c r="J103" s="1">
        <f>MIN(Table1[[#This Row],[TELUGU]:[SOCIAL]])</f>
        <v>1</v>
      </c>
      <c r="K103" s="1">
        <f>SUM(Table1[[#This Row],[TELUGU]:[SOCIAL]])</f>
        <v>271</v>
      </c>
      <c r="L103" s="1" t="str">
        <f>IF(Table1[[#This Row],[MIN]]&gt;=20,"PASS","FAIL")</f>
        <v>FAIL</v>
      </c>
      <c r="M103" s="1" t="str">
        <f t="shared" si="6"/>
        <v/>
      </c>
      <c r="N103" s="2">
        <f>AVERAGE(Table1[[#This Row],[TELUGU]:[SOCIAL]])</f>
        <v>45.166666666666664</v>
      </c>
      <c r="O103" s="1" t="str">
        <f t="shared" si="7"/>
        <v>SORRY</v>
      </c>
    </row>
  </sheetData>
  <conditionalFormatting sqref="C2:H103">
    <cfRule type="top10" dxfId="14" priority="2" rank="10"/>
    <cfRule type="top10" dxfId="13" priority="1" bottom="1" rank="10"/>
  </conditionalFormatting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1:T18"/>
  <sheetViews>
    <sheetView zoomScale="85" zoomScaleNormal="85" workbookViewId="0">
      <selection activeCell="H13" sqref="H13"/>
    </sheetView>
  </sheetViews>
  <sheetFormatPr defaultRowHeight="15"/>
  <cols>
    <col min="2" max="2" width="16.85546875" bestFit="1" customWidth="1"/>
    <col min="3" max="3" width="9.28515625" bestFit="1" customWidth="1"/>
    <col min="4" max="4" width="11" bestFit="1" customWidth="1"/>
    <col min="6" max="6" width="14" bestFit="1" customWidth="1"/>
    <col min="12" max="12" width="23.5703125" bestFit="1" customWidth="1"/>
  </cols>
  <sheetData>
    <row r="1" spans="2:20" ht="36.75" thickBot="1">
      <c r="C1" s="16" t="s">
        <v>118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2:20" ht="15.75" thickBot="1"/>
    <row r="3" spans="2:20" ht="29.25" thickBot="1">
      <c r="F3" s="12"/>
      <c r="G3" s="19" t="s">
        <v>117</v>
      </c>
      <c r="H3" s="20"/>
      <c r="I3" s="20"/>
      <c r="J3" s="21"/>
      <c r="K3" s="12"/>
      <c r="L3" s="12"/>
    </row>
    <row r="4" spans="2:20" ht="15.75" thickBot="1"/>
    <row r="5" spans="2:20" ht="21.75" thickBot="1">
      <c r="B5" s="28" t="s">
        <v>0</v>
      </c>
      <c r="C5" s="29">
        <v>465</v>
      </c>
      <c r="F5" s="8" t="s">
        <v>14</v>
      </c>
      <c r="G5" s="5" t="str">
        <f>INDEX(Table1[],MATCH($C$5,NUMBS,0),15)</f>
        <v>SORRY</v>
      </c>
      <c r="L5" s="14" t="s">
        <v>121</v>
      </c>
      <c r="M5" s="3"/>
      <c r="N5" s="13">
        <f>COUNT(Table1[ROLL NO])</f>
        <v>102</v>
      </c>
    </row>
    <row r="6" spans="2:20" ht="32.25" customHeight="1" thickBot="1">
      <c r="B6" s="7" t="s">
        <v>119</v>
      </c>
      <c r="C6" s="7" t="str">
        <f>INDEX(Table1[],MATCH($C$5,NUMBS,0),1)</f>
        <v>MTYTW</v>
      </c>
      <c r="F6" s="13"/>
      <c r="G6" s="5"/>
      <c r="L6" s="11"/>
      <c r="M6" s="3"/>
      <c r="N6" s="4"/>
      <c r="P6" s="26" t="s">
        <v>133</v>
      </c>
      <c r="Q6" s="27" t="s">
        <v>10</v>
      </c>
      <c r="R6" s="27" t="s">
        <v>0</v>
      </c>
      <c r="S6" s="27" t="s">
        <v>132</v>
      </c>
      <c r="T6" s="27" t="s">
        <v>11</v>
      </c>
    </row>
    <row r="7" spans="2:20" ht="21.75" thickBot="1">
      <c r="B7" s="6" t="s">
        <v>130</v>
      </c>
      <c r="C7" s="7" t="s">
        <v>120</v>
      </c>
      <c r="F7" s="9" t="s">
        <v>11</v>
      </c>
      <c r="G7" s="5" t="str">
        <f>INDEX(Table1[],MATCH($C$5,NUMBS,0),12)</f>
        <v>FAIL</v>
      </c>
      <c r="L7" s="14" t="s">
        <v>122</v>
      </c>
      <c r="M7" s="3"/>
      <c r="N7" s="23">
        <f>COUNTIF(Table1[RESULT],"PASS")</f>
        <v>10</v>
      </c>
      <c r="P7" s="27">
        <v>1</v>
      </c>
      <c r="Q7" s="27">
        <f>SMALL(Table1[TOTAL],1)</f>
        <v>83</v>
      </c>
      <c r="R7" s="27">
        <f>INDEX(Table1[],MATCH(Q7,Table1[TOTAL],0),2)</f>
        <v>360</v>
      </c>
      <c r="S7" s="27" t="str">
        <f>INDEX(Table1[],MATCH(Q7,Table1[TOTAL],0),1)</f>
        <v>DHIGX</v>
      </c>
      <c r="T7" s="27" t="str">
        <f>INDEX(Table1[],MATCH(Q7,Table1[TOTAL],0),12)</f>
        <v>FAIL</v>
      </c>
    </row>
    <row r="8" spans="2:20" ht="21.75" thickBot="1">
      <c r="B8" s="7" t="s">
        <v>1</v>
      </c>
      <c r="C8" s="7">
        <f>INDEX(Table1[],MATCH($C$5,NUMBS,0),3)</f>
        <v>95</v>
      </c>
      <c r="F8" s="13"/>
      <c r="G8" s="5"/>
      <c r="L8" s="11"/>
      <c r="M8" s="3"/>
      <c r="N8" s="4"/>
      <c r="P8" s="27">
        <v>2</v>
      </c>
      <c r="Q8" s="27">
        <f>SMALL(Table1[TOTAL],2)</f>
        <v>112</v>
      </c>
      <c r="R8" s="27">
        <f>INDEX(Table1[],MATCH(Q8,Table1[TOTAL],0),2)</f>
        <v>395</v>
      </c>
      <c r="S8" s="27" t="str">
        <f>INDEX(Table1[],MATCH(Q8,Table1[TOTAL],0),1)</f>
        <v>LGWFM</v>
      </c>
      <c r="T8" s="27" t="str">
        <f>INDEX(Table1[],MATCH(Q8,Table1[TOTAL],0),12)</f>
        <v>FAIL</v>
      </c>
    </row>
    <row r="9" spans="2:20" ht="21.75" thickBot="1">
      <c r="B9" s="6" t="s">
        <v>2</v>
      </c>
      <c r="C9" s="7">
        <f>INDEX(Table1[],MATCH($C$5,NUMBS,0),4)</f>
        <v>90</v>
      </c>
      <c r="F9" s="9" t="s">
        <v>12</v>
      </c>
      <c r="G9" s="5" t="str">
        <f>INDEX(Table1[],MATCH($C$5,NUMBS,0),13)</f>
        <v/>
      </c>
      <c r="L9" s="14" t="s">
        <v>123</v>
      </c>
      <c r="M9" s="3"/>
      <c r="N9" s="22">
        <f>N5-N7</f>
        <v>92</v>
      </c>
      <c r="P9" s="27">
        <v>3</v>
      </c>
      <c r="Q9" s="27">
        <f>SMALL(Table1[TOTAL],3)</f>
        <v>141</v>
      </c>
      <c r="R9" s="27">
        <f>INDEX(Table1[],MATCH(Q9,Table1[TOTAL],0),2)</f>
        <v>760</v>
      </c>
      <c r="S9" s="27" t="str">
        <f>INDEX(Table1[],MATCH(Q9,Table1[TOTAL],0),1)</f>
        <v>PKMNA</v>
      </c>
      <c r="T9" s="27" t="str">
        <f>INDEX(Table1[],MATCH(Q9,Table1[TOTAL],0),12)</f>
        <v>FAIL</v>
      </c>
    </row>
    <row r="10" spans="2:20" ht="21.75" thickBot="1">
      <c r="B10" s="7" t="s">
        <v>5</v>
      </c>
      <c r="C10" s="7">
        <f>INDEX(Table1[],MATCH($C$5,NUMBS,0),7)</f>
        <v>1</v>
      </c>
      <c r="F10" s="13"/>
      <c r="G10" s="5"/>
      <c r="L10" s="11"/>
      <c r="M10" s="3"/>
      <c r="N10" s="4"/>
    </row>
    <row r="11" spans="2:20" ht="21.75" thickBot="1">
      <c r="B11" s="6" t="s">
        <v>6</v>
      </c>
      <c r="C11" s="7">
        <f>INDEX(Table1[],MATCH($C$5,NUMBS,0),8)</f>
        <v>41</v>
      </c>
      <c r="F11" s="10" t="s">
        <v>10</v>
      </c>
      <c r="G11" s="7">
        <f>INDEX(Table1[],MATCH($C$5,NUMBS,0),11)</f>
        <v>397</v>
      </c>
      <c r="L11" s="14" t="s">
        <v>124</v>
      </c>
      <c r="M11" s="3"/>
      <c r="N11" s="13">
        <f>COUNTIF(Table1[MAX],"=100")</f>
        <v>5</v>
      </c>
    </row>
    <row r="12" spans="2:20" ht="21.75" thickBot="1">
      <c r="B12" s="7" t="s">
        <v>4</v>
      </c>
      <c r="C12" s="7">
        <f>INDEX(Table1[],MATCH($C$5,NUMBS,0),6)</f>
        <v>98</v>
      </c>
      <c r="L12" s="11"/>
      <c r="M12" s="3"/>
    </row>
    <row r="13" spans="2:20" ht="21.75" thickBot="1">
      <c r="B13" s="15" t="s">
        <v>3</v>
      </c>
      <c r="C13" s="7">
        <f>INDEX(Table1[],MATCH($C$5,NUMBS,0),5)</f>
        <v>72</v>
      </c>
      <c r="L13" s="14" t="s">
        <v>125</v>
      </c>
      <c r="M13" s="3"/>
      <c r="N13" s="13">
        <f>COUNTIF(Table1[GRADE],"a+")</f>
        <v>4</v>
      </c>
    </row>
    <row r="14" spans="2:20" ht="21.75" thickBot="1">
      <c r="L14" s="14" t="s">
        <v>126</v>
      </c>
      <c r="M14" s="3"/>
      <c r="N14" s="9">
        <f>COUNTIF(Table1[GRADE],"A")</f>
        <v>4</v>
      </c>
    </row>
    <row r="15" spans="2:20" ht="21.75" thickBot="1">
      <c r="D15" s="25" t="s">
        <v>131</v>
      </c>
      <c r="E15" s="25" t="s">
        <v>10</v>
      </c>
      <c r="F15" s="25" t="s">
        <v>0</v>
      </c>
      <c r="G15" s="25" t="s">
        <v>132</v>
      </c>
      <c r="H15" s="25" t="s">
        <v>11</v>
      </c>
      <c r="L15" s="14" t="s">
        <v>127</v>
      </c>
      <c r="M15" s="3"/>
      <c r="N15" s="13">
        <f>COUNTIF(Table1[GRADE],"B")</f>
        <v>2</v>
      </c>
    </row>
    <row r="16" spans="2:20" ht="21.75" thickBot="1">
      <c r="D16" s="25">
        <v>1</v>
      </c>
      <c r="E16" s="25">
        <f>LARGE(Table1[[#All],[TOTAL]],DASHBOARD!D16)</f>
        <v>457</v>
      </c>
      <c r="F16" s="25">
        <f>INDEX(Table1[#All],MATCH(DASHBOARD!$E$16,Table1[[#All],[TOTAL]],0),2)</f>
        <v>235</v>
      </c>
      <c r="G16" s="25" t="str">
        <f>INDEX(Table1[#All],MATCH(DASHBOARD!$E$16,Table1[[#All],[TOTAL]],0),1)</f>
        <v>AJMWS</v>
      </c>
      <c r="H16" s="25" t="str">
        <f>INDEX(Table1[#All],MATCH(DASHBOARD!$E$16,Table1[[#All],[TOTAL]],0),12)</f>
        <v>FAIL</v>
      </c>
      <c r="L16" s="14" t="s">
        <v>128</v>
      </c>
      <c r="M16" s="3"/>
      <c r="N16" s="9">
        <f>COUNTIF(Table1[GRADE],"C")</f>
        <v>0</v>
      </c>
    </row>
    <row r="17" spans="4:14" ht="21.75" thickBot="1">
      <c r="D17" s="25">
        <v>2</v>
      </c>
      <c r="E17" s="25">
        <f>LARGE(Table1[[#All],[TOTAL]],DASHBOARD!D17)</f>
        <v>450</v>
      </c>
      <c r="F17" s="25">
        <f>INDEX(Table1[#All],MATCH(DASHBOARD!$E$17,Table1[[#All],[TOTAL]],0),2)</f>
        <v>644</v>
      </c>
      <c r="G17" s="25" t="str">
        <f>INDEX(Table1[#All],MATCH(DASHBOARD!$E$17,Table1[[#All],[TOTAL]],0),1)</f>
        <v>QITVT</v>
      </c>
      <c r="H17" s="25" t="str">
        <f>INDEX(Table1[#All],MATCH(DASHBOARD!$E$17,Table1[[#All],[TOTAL]],0),12)</f>
        <v>PASS</v>
      </c>
      <c r="L17" s="14" t="s">
        <v>129</v>
      </c>
      <c r="M17" s="3"/>
      <c r="N17" s="24">
        <f>COUNTIF(Table1[TOTAL],"&gt;300")</f>
        <v>41</v>
      </c>
    </row>
    <row r="18" spans="4:14" ht="15.75">
      <c r="D18" s="25">
        <v>3</v>
      </c>
      <c r="E18" s="25">
        <f>LARGE(Table1[[#All],[TOTAL]],DASHBOARD!D18)</f>
        <v>448</v>
      </c>
      <c r="F18" s="25">
        <f>INDEX(Table1[#All],MATCH(DASHBOARD!$E$18,Table1[[#All],[TOTAL]],0),2)</f>
        <v>551</v>
      </c>
      <c r="G18" s="25" t="str">
        <f>INDEX(Table1[#All],MATCH(DASHBOARD!$E$18,Table1[[#All],[TOTAL]],0),1)</f>
        <v>TYVRL</v>
      </c>
      <c r="H18" s="25" t="str">
        <f>INDEX(Table1[#All],MATCH(DASHBOARD!$E$18,Table1[[#All],[TOTAL]],0),12)</f>
        <v>PASS</v>
      </c>
    </row>
  </sheetData>
  <mergeCells count="2">
    <mergeCell ref="C1:O1"/>
    <mergeCell ref="G3:J3"/>
  </mergeCells>
  <dataValidations count="1">
    <dataValidation type="list" allowBlank="1" showInputMessage="1" showErrorMessage="1" sqref="C5">
      <formula1>NUMBS1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MARKS</vt:lpstr>
      <vt:lpstr>DASHBOARD</vt:lpstr>
      <vt:lpstr>Sheet3</vt:lpstr>
      <vt:lpstr>NUMB</vt:lpstr>
      <vt:lpstr>NUMBS</vt:lpstr>
      <vt:lpstr>NUMBS1</vt:lpstr>
      <vt:lpstr>ROLL</vt:lpstr>
      <vt:lpstr>ROLL1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2020-04-16T02:40:42Z</dcterms:created>
  <dcterms:modified xsi:type="dcterms:W3CDTF">2020-04-17T06:11:09Z</dcterms:modified>
</cp:coreProperties>
</file>