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135" windowHeight="9240" tabRatio="601"/>
  </bookViews>
  <sheets>
    <sheet name="04)-APR'19-RUPALI" sheetId="38" r:id="rId1"/>
    <sheet name="2019)-LINK-ALL MONTH-RUPALI" sheetId="32" r:id="rId2"/>
    <sheet name="03)-MAR'19-RUPALI" sheetId="37" r:id="rId3"/>
    <sheet name="02)-FEB'19-RUPALI" sheetId="36" r:id="rId4"/>
    <sheet name="01)-JAN'19-RUPALI" sheetId="33" r:id="rId5"/>
    <sheet name="12)-DEC'18-RUPALI" sheetId="35" r:id="rId6"/>
    <sheet name="11)-NOV'18-RUPALI" sheetId="31" r:id="rId7"/>
    <sheet name="10)-OCT'18-RUPALI AC OPEN" sheetId="30" r:id="rId8"/>
  </sheets>
  <definedNames>
    <definedName name="_xlnm._FilterDatabase" localSheetId="4" hidden="1">'01)-JAN''19-RUPALI'!$A$12:$R$32</definedName>
    <definedName name="_xlnm._FilterDatabase" localSheetId="3" hidden="1">'02)-FEB''19-RUPALI'!$A$12:$S$45</definedName>
    <definedName name="_xlnm._FilterDatabase" localSheetId="2" hidden="1">'03)-MAR''19-RUPALI'!$A$12:$S$36</definedName>
    <definedName name="_xlnm._FilterDatabase" localSheetId="0" hidden="1">'04)-APR''19-RUPALI'!$A$12:$S$54</definedName>
    <definedName name="_xlnm._FilterDatabase" localSheetId="7" hidden="1">'10)-OCT''18-RUPALI AC OPEN'!$A$11:$T$33</definedName>
    <definedName name="_xlnm._FilterDatabase" localSheetId="6" hidden="1">'11)-NOV''18-RUPALI'!$A$12:$T$32</definedName>
    <definedName name="_xlnm._FilterDatabase" localSheetId="5" hidden="1">'12)-DEC''18-RUPALI'!$A$12:$R$38</definedName>
    <definedName name="_xlnm._FilterDatabase" localSheetId="1" hidden="1">'2019)-LINK-ALL MONTH-RUPALI'!$A$14:$X$177</definedName>
  </definedNames>
  <calcPr calcId="124519"/>
</workbook>
</file>

<file path=xl/calcChain.xml><?xml version="1.0" encoding="utf-8"?>
<calcChain xmlns="http://schemas.openxmlformats.org/spreadsheetml/2006/main">
  <c r="A36" i="38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W175" i="32" l="1"/>
  <c r="V175"/>
  <c r="U175"/>
  <c r="T175"/>
  <c r="S175"/>
  <c r="Q175"/>
  <c r="O175"/>
  <c r="N175"/>
  <c r="M175"/>
  <c r="L175"/>
  <c r="K175"/>
  <c r="J175"/>
  <c r="I175"/>
  <c r="H175"/>
  <c r="G175"/>
  <c r="F175"/>
  <c r="E175"/>
  <c r="D175"/>
  <c r="C175"/>
  <c r="B175"/>
  <c r="A175"/>
  <c r="W174"/>
  <c r="V174"/>
  <c r="U174"/>
  <c r="T174"/>
  <c r="S174"/>
  <c r="Q174"/>
  <c r="O174"/>
  <c r="N174"/>
  <c r="M174"/>
  <c r="L174"/>
  <c r="K174"/>
  <c r="J174"/>
  <c r="I174"/>
  <c r="H174"/>
  <c r="G174"/>
  <c r="F174"/>
  <c r="E174"/>
  <c r="D174"/>
  <c r="C174"/>
  <c r="B174"/>
  <c r="A174"/>
  <c r="W173"/>
  <c r="V173"/>
  <c r="U173"/>
  <c r="T173"/>
  <c r="S173"/>
  <c r="Q173"/>
  <c r="O173"/>
  <c r="N173"/>
  <c r="M173"/>
  <c r="L173"/>
  <c r="K173"/>
  <c r="J173"/>
  <c r="I173"/>
  <c r="H173"/>
  <c r="G173"/>
  <c r="F173"/>
  <c r="E173"/>
  <c r="D173"/>
  <c r="C173"/>
  <c r="B173"/>
  <c r="A173"/>
  <c r="W172"/>
  <c r="V172"/>
  <c r="U172"/>
  <c r="T172"/>
  <c r="S172"/>
  <c r="Q172"/>
  <c r="O172"/>
  <c r="N172"/>
  <c r="M172"/>
  <c r="L172"/>
  <c r="K172"/>
  <c r="J172"/>
  <c r="I172"/>
  <c r="H172"/>
  <c r="G172"/>
  <c r="F172"/>
  <c r="E172"/>
  <c r="D172"/>
  <c r="C172"/>
  <c r="B172"/>
  <c r="A172"/>
  <c r="W171"/>
  <c r="V171"/>
  <c r="U171"/>
  <c r="T171"/>
  <c r="S171"/>
  <c r="Q171"/>
  <c r="O171"/>
  <c r="N171"/>
  <c r="M171"/>
  <c r="L171"/>
  <c r="K171"/>
  <c r="J171"/>
  <c r="I171"/>
  <c r="H171"/>
  <c r="G171"/>
  <c r="F171"/>
  <c r="E171"/>
  <c r="D171"/>
  <c r="C171"/>
  <c r="B171"/>
  <c r="A171"/>
  <c r="W170"/>
  <c r="V170"/>
  <c r="U170"/>
  <c r="T170"/>
  <c r="S170"/>
  <c r="Q170"/>
  <c r="O170"/>
  <c r="N170"/>
  <c r="M170"/>
  <c r="L170"/>
  <c r="K170"/>
  <c r="J170"/>
  <c r="I170"/>
  <c r="H170"/>
  <c r="G170"/>
  <c r="F170"/>
  <c r="E170"/>
  <c r="D170"/>
  <c r="C170"/>
  <c r="B170"/>
  <c r="A170"/>
  <c r="W169"/>
  <c r="V169"/>
  <c r="U169"/>
  <c r="T169"/>
  <c r="S169"/>
  <c r="Q169"/>
  <c r="O169"/>
  <c r="N169"/>
  <c r="M169"/>
  <c r="L169"/>
  <c r="K169"/>
  <c r="J169"/>
  <c r="I169"/>
  <c r="H169"/>
  <c r="G169"/>
  <c r="F169"/>
  <c r="E169"/>
  <c r="D169"/>
  <c r="C169"/>
  <c r="B169"/>
  <c r="A169"/>
  <c r="W168"/>
  <c r="V168"/>
  <c r="U168"/>
  <c r="T168"/>
  <c r="S168"/>
  <c r="Q168"/>
  <c r="O168"/>
  <c r="N168"/>
  <c r="M168"/>
  <c r="L168"/>
  <c r="K168"/>
  <c r="J168"/>
  <c r="I168"/>
  <c r="H168"/>
  <c r="G168"/>
  <c r="F168"/>
  <c r="E168"/>
  <c r="D168"/>
  <c r="C168"/>
  <c r="B168"/>
  <c r="A168"/>
  <c r="W167"/>
  <c r="V167"/>
  <c r="U167"/>
  <c r="T167"/>
  <c r="S167"/>
  <c r="Q167"/>
  <c r="O167"/>
  <c r="N167"/>
  <c r="M167"/>
  <c r="L167"/>
  <c r="K167"/>
  <c r="J167"/>
  <c r="I167"/>
  <c r="H167"/>
  <c r="G167"/>
  <c r="F167"/>
  <c r="E167"/>
  <c r="D167"/>
  <c r="C167"/>
  <c r="B167"/>
  <c r="A167"/>
  <c r="W166"/>
  <c r="V166"/>
  <c r="U166"/>
  <c r="T166"/>
  <c r="S166"/>
  <c r="Q166"/>
  <c r="O166"/>
  <c r="N166"/>
  <c r="M166"/>
  <c r="L166"/>
  <c r="K166"/>
  <c r="J166"/>
  <c r="I166"/>
  <c r="H166"/>
  <c r="G166"/>
  <c r="F166"/>
  <c r="E166"/>
  <c r="D166"/>
  <c r="C166"/>
  <c r="B166"/>
  <c r="A166"/>
  <c r="W165"/>
  <c r="V165"/>
  <c r="U165"/>
  <c r="T165"/>
  <c r="S165"/>
  <c r="Q165"/>
  <c r="O165"/>
  <c r="N165"/>
  <c r="M165"/>
  <c r="L165"/>
  <c r="K165"/>
  <c r="J165"/>
  <c r="I165"/>
  <c r="H165"/>
  <c r="G165"/>
  <c r="F165"/>
  <c r="E165"/>
  <c r="D165"/>
  <c r="C165"/>
  <c r="B165"/>
  <c r="A165"/>
  <c r="W164"/>
  <c r="V164"/>
  <c r="U164"/>
  <c r="T164"/>
  <c r="S164"/>
  <c r="Q164"/>
  <c r="O164"/>
  <c r="N164"/>
  <c r="M164"/>
  <c r="L164"/>
  <c r="K164"/>
  <c r="J164"/>
  <c r="I164"/>
  <c r="H164"/>
  <c r="G164"/>
  <c r="F164"/>
  <c r="E164"/>
  <c r="D164"/>
  <c r="C164"/>
  <c r="B164"/>
  <c r="A164"/>
  <c r="W163"/>
  <c r="V163"/>
  <c r="U163"/>
  <c r="T163"/>
  <c r="S163"/>
  <c r="Q163"/>
  <c r="O163"/>
  <c r="N163"/>
  <c r="M163"/>
  <c r="L163"/>
  <c r="K163"/>
  <c r="J163"/>
  <c r="I163"/>
  <c r="H163"/>
  <c r="G163"/>
  <c r="F163"/>
  <c r="E163"/>
  <c r="D163"/>
  <c r="C163"/>
  <c r="B163"/>
  <c r="A163"/>
  <c r="W162"/>
  <c r="V162"/>
  <c r="U162"/>
  <c r="T162"/>
  <c r="S162"/>
  <c r="Q162"/>
  <c r="O162"/>
  <c r="N162"/>
  <c r="M162"/>
  <c r="L162"/>
  <c r="K162"/>
  <c r="J162"/>
  <c r="I162"/>
  <c r="H162"/>
  <c r="G162"/>
  <c r="F162"/>
  <c r="E162"/>
  <c r="D162"/>
  <c r="C162"/>
  <c r="B162"/>
  <c r="A162"/>
  <c r="W161"/>
  <c r="V161"/>
  <c r="U161"/>
  <c r="T161"/>
  <c r="S161"/>
  <c r="Q161"/>
  <c r="O161"/>
  <c r="N161"/>
  <c r="M161"/>
  <c r="L161"/>
  <c r="K161"/>
  <c r="J161"/>
  <c r="I161"/>
  <c r="H161"/>
  <c r="G161"/>
  <c r="F161"/>
  <c r="E161"/>
  <c r="D161"/>
  <c r="C161"/>
  <c r="B161"/>
  <c r="A161"/>
  <c r="W160"/>
  <c r="V160"/>
  <c r="U160"/>
  <c r="T160"/>
  <c r="S160"/>
  <c r="Q160"/>
  <c r="O160"/>
  <c r="N160"/>
  <c r="M160"/>
  <c r="L160"/>
  <c r="K160"/>
  <c r="J160"/>
  <c r="I160"/>
  <c r="H160"/>
  <c r="G160"/>
  <c r="F160"/>
  <c r="E160"/>
  <c r="D160"/>
  <c r="C160"/>
  <c r="B160"/>
  <c r="A160"/>
  <c r="W159"/>
  <c r="V159"/>
  <c r="U159"/>
  <c r="T159"/>
  <c r="S159"/>
  <c r="Q159"/>
  <c r="O159"/>
  <c r="N159"/>
  <c r="M159"/>
  <c r="L159"/>
  <c r="K159"/>
  <c r="J159"/>
  <c r="I159"/>
  <c r="H159"/>
  <c r="G159"/>
  <c r="F159"/>
  <c r="E159"/>
  <c r="D159"/>
  <c r="C159"/>
  <c r="B159"/>
  <c r="A159"/>
  <c r="W158"/>
  <c r="V158"/>
  <c r="U158"/>
  <c r="T158"/>
  <c r="S158"/>
  <c r="Q158"/>
  <c r="O158"/>
  <c r="N158"/>
  <c r="M158"/>
  <c r="L158"/>
  <c r="K158"/>
  <c r="J158"/>
  <c r="I158"/>
  <c r="H158"/>
  <c r="G158"/>
  <c r="F158"/>
  <c r="E158"/>
  <c r="D158"/>
  <c r="C158"/>
  <c r="B158"/>
  <c r="A158"/>
  <c r="W157"/>
  <c r="V157"/>
  <c r="U157"/>
  <c r="T157"/>
  <c r="S157"/>
  <c r="Q157"/>
  <c r="O157"/>
  <c r="N157"/>
  <c r="M157"/>
  <c r="L157"/>
  <c r="K157"/>
  <c r="J157"/>
  <c r="I157"/>
  <c r="H157"/>
  <c r="G157"/>
  <c r="F157"/>
  <c r="E157"/>
  <c r="D157"/>
  <c r="C157"/>
  <c r="B157"/>
  <c r="A157"/>
  <c r="W156"/>
  <c r="V156"/>
  <c r="U156"/>
  <c r="T156"/>
  <c r="S156"/>
  <c r="Q156"/>
  <c r="O156"/>
  <c r="N156"/>
  <c r="M156"/>
  <c r="L156"/>
  <c r="K156"/>
  <c r="J156"/>
  <c r="I156"/>
  <c r="H156"/>
  <c r="G156"/>
  <c r="F156"/>
  <c r="E156"/>
  <c r="D156"/>
  <c r="C156"/>
  <c r="B156"/>
  <c r="A156"/>
  <c r="W155"/>
  <c r="V155"/>
  <c r="U155"/>
  <c r="T155"/>
  <c r="S155"/>
  <c r="Q155"/>
  <c r="O155"/>
  <c r="N155"/>
  <c r="M155"/>
  <c r="L155"/>
  <c r="K155"/>
  <c r="J155"/>
  <c r="I155"/>
  <c r="H155"/>
  <c r="G155"/>
  <c r="F155"/>
  <c r="E155"/>
  <c r="D155"/>
  <c r="C155"/>
  <c r="B155"/>
  <c r="A155"/>
  <c r="W154"/>
  <c r="V154"/>
  <c r="U154"/>
  <c r="T154"/>
  <c r="S154"/>
  <c r="Q154"/>
  <c r="O154"/>
  <c r="N154"/>
  <c r="M154"/>
  <c r="L154"/>
  <c r="K154"/>
  <c r="J154"/>
  <c r="I154"/>
  <c r="H154"/>
  <c r="G154"/>
  <c r="F154"/>
  <c r="E154"/>
  <c r="D154"/>
  <c r="C154"/>
  <c r="B154"/>
  <c r="A154"/>
  <c r="W153"/>
  <c r="V153"/>
  <c r="U153"/>
  <c r="T153"/>
  <c r="S153"/>
  <c r="Q153"/>
  <c r="O153"/>
  <c r="N153"/>
  <c r="M153"/>
  <c r="L153"/>
  <c r="K153"/>
  <c r="J153"/>
  <c r="I153"/>
  <c r="H153"/>
  <c r="G153"/>
  <c r="F153"/>
  <c r="E153"/>
  <c r="D153"/>
  <c r="C153"/>
  <c r="B153"/>
  <c r="A153"/>
  <c r="W152"/>
  <c r="V152"/>
  <c r="U152"/>
  <c r="T152"/>
  <c r="S152"/>
  <c r="Q152"/>
  <c r="O152"/>
  <c r="N152"/>
  <c r="M152"/>
  <c r="L152"/>
  <c r="K152"/>
  <c r="J152"/>
  <c r="I152"/>
  <c r="H152"/>
  <c r="G152"/>
  <c r="F152"/>
  <c r="E152"/>
  <c r="D152"/>
  <c r="C152"/>
  <c r="B152"/>
  <c r="A152"/>
  <c r="W151"/>
  <c r="V151"/>
  <c r="U151"/>
  <c r="T151"/>
  <c r="S151"/>
  <c r="Q151"/>
  <c r="O151"/>
  <c r="N151"/>
  <c r="M151"/>
  <c r="L151"/>
  <c r="K151"/>
  <c r="J151"/>
  <c r="I151"/>
  <c r="H151"/>
  <c r="G151"/>
  <c r="F151"/>
  <c r="E151"/>
  <c r="D151"/>
  <c r="C151"/>
  <c r="B151"/>
  <c r="A151"/>
  <c r="W150"/>
  <c r="V150"/>
  <c r="U150"/>
  <c r="T150"/>
  <c r="S150"/>
  <c r="Q150"/>
  <c r="O150"/>
  <c r="N150"/>
  <c r="M150"/>
  <c r="L150"/>
  <c r="K150"/>
  <c r="J150"/>
  <c r="I150"/>
  <c r="H150"/>
  <c r="G150"/>
  <c r="F150"/>
  <c r="E150"/>
  <c r="D150"/>
  <c r="C150"/>
  <c r="B150"/>
  <c r="A150"/>
  <c r="W149"/>
  <c r="V149"/>
  <c r="U149"/>
  <c r="T149"/>
  <c r="S149"/>
  <c r="Q149"/>
  <c r="O149"/>
  <c r="N149"/>
  <c r="M149"/>
  <c r="L149"/>
  <c r="K149"/>
  <c r="J149"/>
  <c r="I149"/>
  <c r="H149"/>
  <c r="G149"/>
  <c r="F149"/>
  <c r="E149"/>
  <c r="D149"/>
  <c r="C149"/>
  <c r="B149"/>
  <c r="A149"/>
  <c r="W148"/>
  <c r="V148"/>
  <c r="U148"/>
  <c r="T148"/>
  <c r="S148"/>
  <c r="Q148"/>
  <c r="O148"/>
  <c r="N148"/>
  <c r="M148"/>
  <c r="L148"/>
  <c r="K148"/>
  <c r="J148"/>
  <c r="I148"/>
  <c r="H148"/>
  <c r="G148"/>
  <c r="F148"/>
  <c r="E148"/>
  <c r="D148"/>
  <c r="C148"/>
  <c r="B148"/>
  <c r="A148"/>
  <c r="W147"/>
  <c r="V147"/>
  <c r="U147"/>
  <c r="T147"/>
  <c r="S147"/>
  <c r="Q147"/>
  <c r="O147"/>
  <c r="N147"/>
  <c r="M147"/>
  <c r="L147"/>
  <c r="K147"/>
  <c r="J147"/>
  <c r="I147"/>
  <c r="H147"/>
  <c r="G147"/>
  <c r="F147"/>
  <c r="E147"/>
  <c r="D147"/>
  <c r="C147"/>
  <c r="B147"/>
  <c r="A147"/>
  <c r="W146"/>
  <c r="V146"/>
  <c r="U146"/>
  <c r="T146"/>
  <c r="S146"/>
  <c r="Q146"/>
  <c r="O146"/>
  <c r="N146"/>
  <c r="M146"/>
  <c r="L146"/>
  <c r="K146"/>
  <c r="J146"/>
  <c r="I146"/>
  <c r="H146"/>
  <c r="G146"/>
  <c r="F146"/>
  <c r="E146"/>
  <c r="D146"/>
  <c r="C146"/>
  <c r="B146"/>
  <c r="Q54" i="38"/>
  <c r="O54"/>
  <c r="N54"/>
  <c r="M54"/>
  <c r="L54"/>
  <c r="K54"/>
  <c r="J54"/>
  <c r="P53"/>
  <c r="P52"/>
  <c r="P51"/>
  <c r="P50"/>
  <c r="P49"/>
  <c r="P48"/>
  <c r="P47"/>
  <c r="P46"/>
  <c r="P45"/>
  <c r="P44"/>
  <c r="P43"/>
  <c r="P175" i="32" s="1"/>
  <c r="P42" i="38"/>
  <c r="P174" i="32" s="1"/>
  <c r="P41" i="38"/>
  <c r="P173" i="32" s="1"/>
  <c r="P40" i="38"/>
  <c r="P172" i="32" s="1"/>
  <c r="P39" i="38"/>
  <c r="P171" i="32" s="1"/>
  <c r="P38" i="38"/>
  <c r="P37"/>
  <c r="P169" i="32" s="1"/>
  <c r="P36" i="38"/>
  <c r="P35"/>
  <c r="P167" i="32" s="1"/>
  <c r="P34" i="38"/>
  <c r="P166" i="32" s="1"/>
  <c r="P33" i="38"/>
  <c r="P165" i="32" s="1"/>
  <c r="P32" i="38"/>
  <c r="P164" i="32" s="1"/>
  <c r="P31" i="38"/>
  <c r="P163" i="32" s="1"/>
  <c r="P30" i="38"/>
  <c r="P162" i="32" s="1"/>
  <c r="P29" i="38"/>
  <c r="P161" i="32" s="1"/>
  <c r="P28" i="38"/>
  <c r="P160" i="32" s="1"/>
  <c r="P27" i="38"/>
  <c r="P159" i="32" s="1"/>
  <c r="P26" i="38"/>
  <c r="P158" i="32" s="1"/>
  <c r="P25" i="38"/>
  <c r="P157" i="32" s="1"/>
  <c r="P24" i="38"/>
  <c r="P156" i="32" s="1"/>
  <c r="P23" i="38"/>
  <c r="P155" i="32" s="1"/>
  <c r="P22" i="38"/>
  <c r="P154" i="32" s="1"/>
  <c r="P21" i="38"/>
  <c r="P153" i="32" s="1"/>
  <c r="P20" i="38"/>
  <c r="P152" i="32" s="1"/>
  <c r="P19" i="38"/>
  <c r="P151" i="32" s="1"/>
  <c r="P18" i="38"/>
  <c r="P150" i="32" s="1"/>
  <c r="P17" i="38"/>
  <c r="P149" i="32" s="1"/>
  <c r="P16" i="38"/>
  <c r="P148" i="32" s="1"/>
  <c r="P15" i="38"/>
  <c r="P147" i="32" s="1"/>
  <c r="P14" i="38"/>
  <c r="B13"/>
  <c r="R9"/>
  <c r="R8"/>
  <c r="U13" s="1"/>
  <c r="P170" i="32" l="1"/>
  <c r="P54" i="38"/>
  <c r="R54" s="1"/>
  <c r="P146" i="32"/>
  <c r="P168"/>
  <c r="A13" i="38"/>
  <c r="A14" s="1"/>
  <c r="R14"/>
  <c r="W145" i="32"/>
  <c r="V145"/>
  <c r="U145"/>
  <c r="T145"/>
  <c r="S145"/>
  <c r="Q145"/>
  <c r="O145"/>
  <c r="N145"/>
  <c r="M145"/>
  <c r="L145"/>
  <c r="K145"/>
  <c r="J145"/>
  <c r="I145"/>
  <c r="H145"/>
  <c r="G145"/>
  <c r="F145"/>
  <c r="E145"/>
  <c r="D145"/>
  <c r="C145"/>
  <c r="B145"/>
  <c r="W144"/>
  <c r="V144"/>
  <c r="U144"/>
  <c r="T144"/>
  <c r="S144"/>
  <c r="Q144"/>
  <c r="O144"/>
  <c r="N144"/>
  <c r="M144"/>
  <c r="L144"/>
  <c r="K144"/>
  <c r="J144"/>
  <c r="I144"/>
  <c r="H144"/>
  <c r="G144"/>
  <c r="F144"/>
  <c r="E144"/>
  <c r="D144"/>
  <c r="C144"/>
  <c r="B144"/>
  <c r="W143"/>
  <c r="V143"/>
  <c r="U143"/>
  <c r="T143"/>
  <c r="S143"/>
  <c r="Q143"/>
  <c r="O143"/>
  <c r="N143"/>
  <c r="M143"/>
  <c r="L143"/>
  <c r="K143"/>
  <c r="J143"/>
  <c r="I143"/>
  <c r="H143"/>
  <c r="G143"/>
  <c r="F143"/>
  <c r="E143"/>
  <c r="D143"/>
  <c r="C143"/>
  <c r="B143"/>
  <c r="W142"/>
  <c r="V142"/>
  <c r="U142"/>
  <c r="T142"/>
  <c r="S142"/>
  <c r="Q142"/>
  <c r="O142"/>
  <c r="N142"/>
  <c r="M142"/>
  <c r="L142"/>
  <c r="K142"/>
  <c r="J142"/>
  <c r="I142"/>
  <c r="H142"/>
  <c r="G142"/>
  <c r="F142"/>
  <c r="E142"/>
  <c r="D142"/>
  <c r="C142"/>
  <c r="B142"/>
  <c r="W141"/>
  <c r="V141"/>
  <c r="U141"/>
  <c r="T141"/>
  <c r="S141"/>
  <c r="Q141"/>
  <c r="O141"/>
  <c r="N141"/>
  <c r="M141"/>
  <c r="L141"/>
  <c r="K141"/>
  <c r="J141"/>
  <c r="I141"/>
  <c r="H141"/>
  <c r="G141"/>
  <c r="F141"/>
  <c r="E141"/>
  <c r="D141"/>
  <c r="C141"/>
  <c r="B141"/>
  <c r="W140"/>
  <c r="V140"/>
  <c r="U140"/>
  <c r="T140"/>
  <c r="S140"/>
  <c r="Q140"/>
  <c r="O140"/>
  <c r="N140"/>
  <c r="M140"/>
  <c r="L140"/>
  <c r="K140"/>
  <c r="J140"/>
  <c r="I140"/>
  <c r="H140"/>
  <c r="G140"/>
  <c r="F140"/>
  <c r="E140"/>
  <c r="D140"/>
  <c r="C140"/>
  <c r="B140"/>
  <c r="W139"/>
  <c r="V139"/>
  <c r="U139"/>
  <c r="T139"/>
  <c r="S139"/>
  <c r="Q139"/>
  <c r="O139"/>
  <c r="N139"/>
  <c r="M139"/>
  <c r="L139"/>
  <c r="K139"/>
  <c r="J139"/>
  <c r="I139"/>
  <c r="H139"/>
  <c r="G139"/>
  <c r="F139"/>
  <c r="E139"/>
  <c r="D139"/>
  <c r="C139"/>
  <c r="B139"/>
  <c r="W138"/>
  <c r="V138"/>
  <c r="U138"/>
  <c r="T138"/>
  <c r="S138"/>
  <c r="Q138"/>
  <c r="O138"/>
  <c r="N138"/>
  <c r="M138"/>
  <c r="L138"/>
  <c r="K138"/>
  <c r="J138"/>
  <c r="I138"/>
  <c r="H138"/>
  <c r="G138"/>
  <c r="F138"/>
  <c r="E138"/>
  <c r="D138"/>
  <c r="C138"/>
  <c r="B138"/>
  <c r="W137"/>
  <c r="V137"/>
  <c r="U137"/>
  <c r="T137"/>
  <c r="S137"/>
  <c r="Q137"/>
  <c r="O137"/>
  <c r="N137"/>
  <c r="M137"/>
  <c r="L137"/>
  <c r="K137"/>
  <c r="J137"/>
  <c r="I137"/>
  <c r="H137"/>
  <c r="G137"/>
  <c r="F137"/>
  <c r="E137"/>
  <c r="D137"/>
  <c r="C137"/>
  <c r="B137"/>
  <c r="W136"/>
  <c r="V136"/>
  <c r="U136"/>
  <c r="T136"/>
  <c r="S136"/>
  <c r="Q136"/>
  <c r="O136"/>
  <c r="N136"/>
  <c r="M136"/>
  <c r="L136"/>
  <c r="K136"/>
  <c r="J136"/>
  <c r="I136"/>
  <c r="H136"/>
  <c r="G136"/>
  <c r="F136"/>
  <c r="E136"/>
  <c r="D136"/>
  <c r="C136"/>
  <c r="B136"/>
  <c r="W135"/>
  <c r="V135"/>
  <c r="U135"/>
  <c r="T135"/>
  <c r="S135"/>
  <c r="Q135"/>
  <c r="O135"/>
  <c r="N135"/>
  <c r="M135"/>
  <c r="L135"/>
  <c r="K135"/>
  <c r="J135"/>
  <c r="I135"/>
  <c r="H135"/>
  <c r="G135"/>
  <c r="F135"/>
  <c r="E135"/>
  <c r="D135"/>
  <c r="C135"/>
  <c r="B135"/>
  <c r="W134"/>
  <c r="V134"/>
  <c r="U134"/>
  <c r="T134"/>
  <c r="S134"/>
  <c r="Q134"/>
  <c r="O134"/>
  <c r="N134"/>
  <c r="M134"/>
  <c r="L134"/>
  <c r="K134"/>
  <c r="J134"/>
  <c r="I134"/>
  <c r="H134"/>
  <c r="G134"/>
  <c r="F134"/>
  <c r="E134"/>
  <c r="D134"/>
  <c r="C134"/>
  <c r="B134"/>
  <c r="W133"/>
  <c r="V133"/>
  <c r="U133"/>
  <c r="T133"/>
  <c r="S133"/>
  <c r="Q133"/>
  <c r="O133"/>
  <c r="N133"/>
  <c r="M133"/>
  <c r="L133"/>
  <c r="K133"/>
  <c r="J133"/>
  <c r="I133"/>
  <c r="H133"/>
  <c r="G133"/>
  <c r="F133"/>
  <c r="E133"/>
  <c r="D133"/>
  <c r="C133"/>
  <c r="B133"/>
  <c r="W132"/>
  <c r="V132"/>
  <c r="U132"/>
  <c r="T132"/>
  <c r="S132"/>
  <c r="Q132"/>
  <c r="O132"/>
  <c r="N132"/>
  <c r="M132"/>
  <c r="L132"/>
  <c r="K132"/>
  <c r="J132"/>
  <c r="I132"/>
  <c r="H132"/>
  <c r="G132"/>
  <c r="F132"/>
  <c r="E132"/>
  <c r="D132"/>
  <c r="C132"/>
  <c r="B132"/>
  <c r="W131"/>
  <c r="V131"/>
  <c r="U131"/>
  <c r="T131"/>
  <c r="S131"/>
  <c r="Q131"/>
  <c r="O131"/>
  <c r="N131"/>
  <c r="M131"/>
  <c r="L131"/>
  <c r="K131"/>
  <c r="J131"/>
  <c r="I131"/>
  <c r="H131"/>
  <c r="G131"/>
  <c r="F131"/>
  <c r="E131"/>
  <c r="D131"/>
  <c r="C131"/>
  <c r="B131"/>
  <c r="W130"/>
  <c r="V130"/>
  <c r="U130"/>
  <c r="T130"/>
  <c r="S130"/>
  <c r="Q130"/>
  <c r="O130"/>
  <c r="N130"/>
  <c r="M130"/>
  <c r="L130"/>
  <c r="K130"/>
  <c r="J130"/>
  <c r="I130"/>
  <c r="H130"/>
  <c r="G130"/>
  <c r="F130"/>
  <c r="E130"/>
  <c r="D130"/>
  <c r="C130"/>
  <c r="B130"/>
  <c r="W129"/>
  <c r="V129"/>
  <c r="U129"/>
  <c r="T129"/>
  <c r="S129"/>
  <c r="Q129"/>
  <c r="O129"/>
  <c r="N129"/>
  <c r="M129"/>
  <c r="L129"/>
  <c r="K129"/>
  <c r="J129"/>
  <c r="I129"/>
  <c r="H129"/>
  <c r="G129"/>
  <c r="F129"/>
  <c r="E129"/>
  <c r="D129"/>
  <c r="C129"/>
  <c r="B129"/>
  <c r="W128"/>
  <c r="V128"/>
  <c r="U128"/>
  <c r="T128"/>
  <c r="S128"/>
  <c r="Q128"/>
  <c r="O128"/>
  <c r="N128"/>
  <c r="M128"/>
  <c r="L128"/>
  <c r="K128"/>
  <c r="J128"/>
  <c r="I128"/>
  <c r="H128"/>
  <c r="G128"/>
  <c r="F128"/>
  <c r="E128"/>
  <c r="D128"/>
  <c r="C128"/>
  <c r="B128"/>
  <c r="W127"/>
  <c r="V127"/>
  <c r="U127"/>
  <c r="T127"/>
  <c r="S127"/>
  <c r="Q127"/>
  <c r="O127"/>
  <c r="N127"/>
  <c r="M127"/>
  <c r="L127"/>
  <c r="K127"/>
  <c r="J127"/>
  <c r="I127"/>
  <c r="H127"/>
  <c r="G127"/>
  <c r="F127"/>
  <c r="E127"/>
  <c r="D127"/>
  <c r="C127"/>
  <c r="B127"/>
  <c r="W126"/>
  <c r="V126"/>
  <c r="U126"/>
  <c r="T126"/>
  <c r="S126"/>
  <c r="Q126"/>
  <c r="O126"/>
  <c r="N126"/>
  <c r="M126"/>
  <c r="L126"/>
  <c r="K126"/>
  <c r="J126"/>
  <c r="I126"/>
  <c r="H126"/>
  <c r="G126"/>
  <c r="F126"/>
  <c r="E126"/>
  <c r="D126"/>
  <c r="C126"/>
  <c r="B126"/>
  <c r="W125"/>
  <c r="V125"/>
  <c r="U125"/>
  <c r="T125"/>
  <c r="S125"/>
  <c r="Q125"/>
  <c r="O125"/>
  <c r="N125"/>
  <c r="M125"/>
  <c r="L125"/>
  <c r="K125"/>
  <c r="J125"/>
  <c r="I125"/>
  <c r="H125"/>
  <c r="G125"/>
  <c r="F125"/>
  <c r="E125"/>
  <c r="D125"/>
  <c r="C125"/>
  <c r="B125"/>
  <c r="W124"/>
  <c r="V124"/>
  <c r="U124"/>
  <c r="T124"/>
  <c r="S124"/>
  <c r="Q124"/>
  <c r="O124"/>
  <c r="N124"/>
  <c r="M124"/>
  <c r="L124"/>
  <c r="K124"/>
  <c r="J124"/>
  <c r="I124"/>
  <c r="H124"/>
  <c r="G124"/>
  <c r="F124"/>
  <c r="E124"/>
  <c r="D124"/>
  <c r="C124"/>
  <c r="B124"/>
  <c r="P35" i="37"/>
  <c r="P145" i="32" s="1"/>
  <c r="P34" i="37"/>
  <c r="P144" i="32" s="1"/>
  <c r="P33" i="37"/>
  <c r="P143" i="32" s="1"/>
  <c r="R15" i="38" l="1"/>
  <c r="R146" i="32"/>
  <c r="A15" i="38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46" i="32"/>
  <c r="A176" s="1"/>
  <c r="R8" i="37"/>
  <c r="R16" i="38" l="1"/>
  <c r="R147" i="32"/>
  <c r="Q36" i="37"/>
  <c r="O36"/>
  <c r="N36"/>
  <c r="M36"/>
  <c r="L36"/>
  <c r="K36"/>
  <c r="J36"/>
  <c r="P32"/>
  <c r="P142" i="32" s="1"/>
  <c r="P31" i="37"/>
  <c r="P141" i="32" s="1"/>
  <c r="P30" i="37"/>
  <c r="P140" i="32" s="1"/>
  <c r="P29" i="37"/>
  <c r="P139" i="32" s="1"/>
  <c r="P28" i="37"/>
  <c r="P138" i="32" s="1"/>
  <c r="P27" i="37"/>
  <c r="P137" i="32" s="1"/>
  <c r="P26" i="37"/>
  <c r="P136" i="32" s="1"/>
  <c r="P25" i="37"/>
  <c r="P135" i="32" s="1"/>
  <c r="P24" i="37"/>
  <c r="P134" i="32" s="1"/>
  <c r="P23" i="37"/>
  <c r="P133" i="32" s="1"/>
  <c r="P22" i="37"/>
  <c r="P132" i="32" s="1"/>
  <c r="P21" i="37"/>
  <c r="P131" i="32" s="1"/>
  <c r="P20" i="37"/>
  <c r="P130" i="32" s="1"/>
  <c r="P19" i="37"/>
  <c r="P129" i="32" s="1"/>
  <c r="P18" i="37"/>
  <c r="P128" i="32" s="1"/>
  <c r="P17" i="37"/>
  <c r="P127" i="32" s="1"/>
  <c r="P16" i="37"/>
  <c r="P126" i="32" s="1"/>
  <c r="P15" i="37"/>
  <c r="P125" i="32" s="1"/>
  <c r="P14" i="37"/>
  <c r="P124" i="32" s="1"/>
  <c r="U13" i="37"/>
  <c r="B13"/>
  <c r="A13"/>
  <c r="A14" s="1"/>
  <c r="R9"/>
  <c r="A13" i="3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P36"/>
  <c r="P35"/>
  <c r="P34"/>
  <c r="P33"/>
  <c r="P112" i="32" s="1"/>
  <c r="P32" i="36"/>
  <c r="G123" i="32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B13" i="36"/>
  <c r="W123" i="32"/>
  <c r="V123"/>
  <c r="U123"/>
  <c r="T123"/>
  <c r="S123"/>
  <c r="Q123"/>
  <c r="O123"/>
  <c r="N123"/>
  <c r="M123"/>
  <c r="L123"/>
  <c r="K123"/>
  <c r="J123"/>
  <c r="I123"/>
  <c r="H123"/>
  <c r="F123"/>
  <c r="E123"/>
  <c r="D123"/>
  <c r="C123"/>
  <c r="B123"/>
  <c r="W122"/>
  <c r="V122"/>
  <c r="U122"/>
  <c r="T122"/>
  <c r="S122"/>
  <c r="Q122"/>
  <c r="O122"/>
  <c r="N122"/>
  <c r="M122"/>
  <c r="L122"/>
  <c r="K122"/>
  <c r="J122"/>
  <c r="I122"/>
  <c r="H122"/>
  <c r="F122"/>
  <c r="E122"/>
  <c r="D122"/>
  <c r="C122"/>
  <c r="B122"/>
  <c r="W121"/>
  <c r="V121"/>
  <c r="U121"/>
  <c r="T121"/>
  <c r="S121"/>
  <c r="Q121"/>
  <c r="O121"/>
  <c r="N121"/>
  <c r="M121"/>
  <c r="L121"/>
  <c r="K121"/>
  <c r="J121"/>
  <c r="I121"/>
  <c r="H121"/>
  <c r="F121"/>
  <c r="E121"/>
  <c r="D121"/>
  <c r="C121"/>
  <c r="B121"/>
  <c r="W120"/>
  <c r="V120"/>
  <c r="U120"/>
  <c r="T120"/>
  <c r="S120"/>
  <c r="Q120"/>
  <c r="O120"/>
  <c r="N120"/>
  <c r="M120"/>
  <c r="L120"/>
  <c r="K120"/>
  <c r="J120"/>
  <c r="I120"/>
  <c r="H120"/>
  <c r="F120"/>
  <c r="E120"/>
  <c r="D120"/>
  <c r="C120"/>
  <c r="B120"/>
  <c r="W119"/>
  <c r="V119"/>
  <c r="U119"/>
  <c r="T119"/>
  <c r="S119"/>
  <c r="Q119"/>
  <c r="O119"/>
  <c r="N119"/>
  <c r="M119"/>
  <c r="L119"/>
  <c r="K119"/>
  <c r="J119"/>
  <c r="I119"/>
  <c r="H119"/>
  <c r="F119"/>
  <c r="E119"/>
  <c r="D119"/>
  <c r="C119"/>
  <c r="B119"/>
  <c r="W118"/>
  <c r="V118"/>
  <c r="U118"/>
  <c r="T118"/>
  <c r="S118"/>
  <c r="Q118"/>
  <c r="O118"/>
  <c r="N118"/>
  <c r="M118"/>
  <c r="L118"/>
  <c r="K118"/>
  <c r="J118"/>
  <c r="I118"/>
  <c r="H118"/>
  <c r="F118"/>
  <c r="E118"/>
  <c r="D118"/>
  <c r="C118"/>
  <c r="B118"/>
  <c r="W117"/>
  <c r="V117"/>
  <c r="U117"/>
  <c r="T117"/>
  <c r="S117"/>
  <c r="Q117"/>
  <c r="O117"/>
  <c r="N117"/>
  <c r="M117"/>
  <c r="L117"/>
  <c r="K117"/>
  <c r="J117"/>
  <c r="I117"/>
  <c r="H117"/>
  <c r="F117"/>
  <c r="E117"/>
  <c r="D117"/>
  <c r="C117"/>
  <c r="B117"/>
  <c r="W116"/>
  <c r="V116"/>
  <c r="U116"/>
  <c r="T116"/>
  <c r="S116"/>
  <c r="Q116"/>
  <c r="O116"/>
  <c r="N116"/>
  <c r="M116"/>
  <c r="L116"/>
  <c r="K116"/>
  <c r="J116"/>
  <c r="I116"/>
  <c r="H116"/>
  <c r="F116"/>
  <c r="E116"/>
  <c r="D116"/>
  <c r="C116"/>
  <c r="B116"/>
  <c r="W115"/>
  <c r="V115"/>
  <c r="U115"/>
  <c r="T115"/>
  <c r="S115"/>
  <c r="Q115"/>
  <c r="O115"/>
  <c r="N115"/>
  <c r="M115"/>
  <c r="L115"/>
  <c r="K115"/>
  <c r="J115"/>
  <c r="I115"/>
  <c r="H115"/>
  <c r="F115"/>
  <c r="E115"/>
  <c r="D115"/>
  <c r="C115"/>
  <c r="B115"/>
  <c r="W114"/>
  <c r="V114"/>
  <c r="U114"/>
  <c r="T114"/>
  <c r="S114"/>
  <c r="Q114"/>
  <c r="O114"/>
  <c r="N114"/>
  <c r="M114"/>
  <c r="L114"/>
  <c r="K114"/>
  <c r="J114"/>
  <c r="I114"/>
  <c r="H114"/>
  <c r="F114"/>
  <c r="E114"/>
  <c r="D114"/>
  <c r="C114"/>
  <c r="B114"/>
  <c r="W113"/>
  <c r="V113"/>
  <c r="U113"/>
  <c r="T113"/>
  <c r="S113"/>
  <c r="Q113"/>
  <c r="O113"/>
  <c r="N113"/>
  <c r="M113"/>
  <c r="L113"/>
  <c r="K113"/>
  <c r="J113"/>
  <c r="I113"/>
  <c r="H113"/>
  <c r="F113"/>
  <c r="E113"/>
  <c r="D113"/>
  <c r="C113"/>
  <c r="B113"/>
  <c r="W112"/>
  <c r="V112"/>
  <c r="U112"/>
  <c r="T112"/>
  <c r="S112"/>
  <c r="Q112"/>
  <c r="O112"/>
  <c r="N112"/>
  <c r="M112"/>
  <c r="L112"/>
  <c r="K112"/>
  <c r="J112"/>
  <c r="I112"/>
  <c r="H112"/>
  <c r="F112"/>
  <c r="E112"/>
  <c r="D112"/>
  <c r="C112"/>
  <c r="B112"/>
  <c r="W111"/>
  <c r="V111"/>
  <c r="U111"/>
  <c r="T111"/>
  <c r="S111"/>
  <c r="Q111"/>
  <c r="P111"/>
  <c r="O111"/>
  <c r="N111"/>
  <c r="M111"/>
  <c r="L111"/>
  <c r="K111"/>
  <c r="J111"/>
  <c r="I111"/>
  <c r="H111"/>
  <c r="F111"/>
  <c r="E111"/>
  <c r="D111"/>
  <c r="C111"/>
  <c r="B111"/>
  <c r="W110"/>
  <c r="V110"/>
  <c r="U110"/>
  <c r="T110"/>
  <c r="S110"/>
  <c r="Q110"/>
  <c r="O110"/>
  <c r="N110"/>
  <c r="M110"/>
  <c r="L110"/>
  <c r="K110"/>
  <c r="J110"/>
  <c r="I110"/>
  <c r="H110"/>
  <c r="F110"/>
  <c r="E110"/>
  <c r="D110"/>
  <c r="C110"/>
  <c r="B110"/>
  <c r="W109"/>
  <c r="V109"/>
  <c r="U109"/>
  <c r="T109"/>
  <c r="S109"/>
  <c r="Q109"/>
  <c r="O109"/>
  <c r="N109"/>
  <c r="M109"/>
  <c r="L109"/>
  <c r="K109"/>
  <c r="J109"/>
  <c r="I109"/>
  <c r="H109"/>
  <c r="F109"/>
  <c r="E109"/>
  <c r="D109"/>
  <c r="C109"/>
  <c r="B109"/>
  <c r="W108"/>
  <c r="V108"/>
  <c r="U108"/>
  <c r="T108"/>
  <c r="S108"/>
  <c r="Q108"/>
  <c r="O108"/>
  <c r="N108"/>
  <c r="M108"/>
  <c r="L108"/>
  <c r="K108"/>
  <c r="J108"/>
  <c r="I108"/>
  <c r="H108"/>
  <c r="F108"/>
  <c r="E108"/>
  <c r="D108"/>
  <c r="C108"/>
  <c r="B108"/>
  <c r="W107"/>
  <c r="V107"/>
  <c r="U107"/>
  <c r="T107"/>
  <c r="S107"/>
  <c r="Q107"/>
  <c r="O107"/>
  <c r="N107"/>
  <c r="M107"/>
  <c r="L107"/>
  <c r="K107"/>
  <c r="J107"/>
  <c r="I107"/>
  <c r="H107"/>
  <c r="F107"/>
  <c r="E107"/>
  <c r="D107"/>
  <c r="C107"/>
  <c r="B107"/>
  <c r="W106"/>
  <c r="V106"/>
  <c r="U106"/>
  <c r="T106"/>
  <c r="S106"/>
  <c r="Q106"/>
  <c r="O106"/>
  <c r="N106"/>
  <c r="M106"/>
  <c r="L106"/>
  <c r="K106"/>
  <c r="J106"/>
  <c r="I106"/>
  <c r="H106"/>
  <c r="F106"/>
  <c r="E106"/>
  <c r="D106"/>
  <c r="C106"/>
  <c r="B106"/>
  <c r="W105"/>
  <c r="V105"/>
  <c r="U105"/>
  <c r="T105"/>
  <c r="S105"/>
  <c r="Q105"/>
  <c r="O105"/>
  <c r="N105"/>
  <c r="M105"/>
  <c r="L105"/>
  <c r="K105"/>
  <c r="J105"/>
  <c r="I105"/>
  <c r="H105"/>
  <c r="F105"/>
  <c r="E105"/>
  <c r="D105"/>
  <c r="C105"/>
  <c r="B105"/>
  <c r="W104"/>
  <c r="V104"/>
  <c r="U104"/>
  <c r="T104"/>
  <c r="S104"/>
  <c r="Q104"/>
  <c r="O104"/>
  <c r="N104"/>
  <c r="M104"/>
  <c r="L104"/>
  <c r="K104"/>
  <c r="J104"/>
  <c r="I104"/>
  <c r="H104"/>
  <c r="F104"/>
  <c r="E104"/>
  <c r="D104"/>
  <c r="C104"/>
  <c r="B104"/>
  <c r="W103"/>
  <c r="V103"/>
  <c r="U103"/>
  <c r="T103"/>
  <c r="S103"/>
  <c r="Q103"/>
  <c r="O103"/>
  <c r="N103"/>
  <c r="M103"/>
  <c r="L103"/>
  <c r="K103"/>
  <c r="J103"/>
  <c r="I103"/>
  <c r="H103"/>
  <c r="F103"/>
  <c r="E103"/>
  <c r="D103"/>
  <c r="C103"/>
  <c r="B103"/>
  <c r="W102"/>
  <c r="V102"/>
  <c r="U102"/>
  <c r="T102"/>
  <c r="S102"/>
  <c r="Q102"/>
  <c r="O102"/>
  <c r="N102"/>
  <c r="M102"/>
  <c r="L102"/>
  <c r="K102"/>
  <c r="J102"/>
  <c r="I102"/>
  <c r="H102"/>
  <c r="F102"/>
  <c r="E102"/>
  <c r="D102"/>
  <c r="C102"/>
  <c r="B102"/>
  <c r="W101"/>
  <c r="V101"/>
  <c r="U101"/>
  <c r="T101"/>
  <c r="S101"/>
  <c r="Q101"/>
  <c r="O101"/>
  <c r="N101"/>
  <c r="M101"/>
  <c r="L101"/>
  <c r="K101"/>
  <c r="J101"/>
  <c r="I101"/>
  <c r="H101"/>
  <c r="F101"/>
  <c r="E101"/>
  <c r="D101"/>
  <c r="C101"/>
  <c r="B101"/>
  <c r="W100"/>
  <c r="V100"/>
  <c r="U100"/>
  <c r="T100"/>
  <c r="S100"/>
  <c r="Q100"/>
  <c r="O100"/>
  <c r="N100"/>
  <c r="M100"/>
  <c r="L100"/>
  <c r="K100"/>
  <c r="J100"/>
  <c r="I100"/>
  <c r="H100"/>
  <c r="F100"/>
  <c r="E100"/>
  <c r="D100"/>
  <c r="C100"/>
  <c r="B100"/>
  <c r="W99"/>
  <c r="V99"/>
  <c r="U99"/>
  <c r="T99"/>
  <c r="S99"/>
  <c r="Q99"/>
  <c r="O99"/>
  <c r="N99"/>
  <c r="M99"/>
  <c r="L99"/>
  <c r="K99"/>
  <c r="J99"/>
  <c r="I99"/>
  <c r="H99"/>
  <c r="F99"/>
  <c r="E99"/>
  <c r="D99"/>
  <c r="C99"/>
  <c r="B99"/>
  <c r="W98"/>
  <c r="V98"/>
  <c r="U98"/>
  <c r="T98"/>
  <c r="S98"/>
  <c r="Q98"/>
  <c r="O98"/>
  <c r="N98"/>
  <c r="M98"/>
  <c r="L98"/>
  <c r="K98"/>
  <c r="J98"/>
  <c r="I98"/>
  <c r="H98"/>
  <c r="F98"/>
  <c r="E98"/>
  <c r="D98"/>
  <c r="C98"/>
  <c r="B98"/>
  <c r="W97"/>
  <c r="V97"/>
  <c r="U97"/>
  <c r="T97"/>
  <c r="S97"/>
  <c r="Q97"/>
  <c r="O97"/>
  <c r="N97"/>
  <c r="M97"/>
  <c r="L97"/>
  <c r="K97"/>
  <c r="J97"/>
  <c r="I97"/>
  <c r="H97"/>
  <c r="F97"/>
  <c r="E97"/>
  <c r="D97"/>
  <c r="C97"/>
  <c r="B97"/>
  <c r="W96"/>
  <c r="V96"/>
  <c r="U96"/>
  <c r="T96"/>
  <c r="S96"/>
  <c r="Q96"/>
  <c r="O96"/>
  <c r="N96"/>
  <c r="M96"/>
  <c r="L96"/>
  <c r="K96"/>
  <c r="J96"/>
  <c r="I96"/>
  <c r="H96"/>
  <c r="F96"/>
  <c r="E96"/>
  <c r="D96"/>
  <c r="C96"/>
  <c r="B96"/>
  <c r="W95"/>
  <c r="V95"/>
  <c r="U95"/>
  <c r="T95"/>
  <c r="S95"/>
  <c r="Q95"/>
  <c r="O95"/>
  <c r="N95"/>
  <c r="M95"/>
  <c r="L95"/>
  <c r="K95"/>
  <c r="J95"/>
  <c r="I95"/>
  <c r="H95"/>
  <c r="F95"/>
  <c r="E95"/>
  <c r="D95"/>
  <c r="C95"/>
  <c r="B95"/>
  <c r="W94"/>
  <c r="V94"/>
  <c r="U94"/>
  <c r="T94"/>
  <c r="S94"/>
  <c r="Q94"/>
  <c r="O94"/>
  <c r="N94"/>
  <c r="M94"/>
  <c r="L94"/>
  <c r="K94"/>
  <c r="J94"/>
  <c r="I94"/>
  <c r="H94"/>
  <c r="F94"/>
  <c r="E94"/>
  <c r="D94"/>
  <c r="C94"/>
  <c r="B94"/>
  <c r="W93"/>
  <c r="V93"/>
  <c r="U93"/>
  <c r="T93"/>
  <c r="S93"/>
  <c r="Q93"/>
  <c r="O93"/>
  <c r="N93"/>
  <c r="M93"/>
  <c r="L93"/>
  <c r="K93"/>
  <c r="J93"/>
  <c r="I93"/>
  <c r="H93"/>
  <c r="F93"/>
  <c r="E93"/>
  <c r="D93"/>
  <c r="C93"/>
  <c r="B93"/>
  <c r="P44" i="36"/>
  <c r="P123" i="32" s="1"/>
  <c r="P43" i="36"/>
  <c r="P122" i="32" s="1"/>
  <c r="P42" i="36"/>
  <c r="P121" i="32" s="1"/>
  <c r="P41" i="36"/>
  <c r="P120" i="32" s="1"/>
  <c r="P40" i="36"/>
  <c r="P119" i="32" s="1"/>
  <c r="P39" i="36"/>
  <c r="P118" i="32" s="1"/>
  <c r="P38" i="36"/>
  <c r="P117" i="32" s="1"/>
  <c r="P37" i="36"/>
  <c r="P116" i="32" s="1"/>
  <c r="P115"/>
  <c r="P114"/>
  <c r="Q45" i="36"/>
  <c r="O45"/>
  <c r="N45"/>
  <c r="M45"/>
  <c r="L45"/>
  <c r="K45"/>
  <c r="J45"/>
  <c r="P113" i="32"/>
  <c r="P31" i="36"/>
  <c r="P110" i="32" s="1"/>
  <c r="P30" i="36"/>
  <c r="P109" i="32" s="1"/>
  <c r="P29" i="36"/>
  <c r="P108" i="32" s="1"/>
  <c r="P28" i="36"/>
  <c r="P107" i="32" s="1"/>
  <c r="P27" i="36"/>
  <c r="P106" i="32" s="1"/>
  <c r="P26" i="36"/>
  <c r="P105" i="32" s="1"/>
  <c r="P25" i="36"/>
  <c r="P104" i="32" s="1"/>
  <c r="P24" i="36"/>
  <c r="P103" i="32" s="1"/>
  <c r="P23" i="36"/>
  <c r="P102" i="32" s="1"/>
  <c r="P22" i="36"/>
  <c r="P101" i="32" s="1"/>
  <c r="P21" i="36"/>
  <c r="P100" i="32" s="1"/>
  <c r="P20" i="36"/>
  <c r="P99" i="32" s="1"/>
  <c r="P19" i="36"/>
  <c r="P98" i="32" s="1"/>
  <c r="P18" i="36"/>
  <c r="P97" i="32" s="1"/>
  <c r="P17" i="36"/>
  <c r="P96" i="32" s="1"/>
  <c r="P16" i="36"/>
  <c r="P95" i="32" s="1"/>
  <c r="P15" i="36"/>
  <c r="P94" i="32" s="1"/>
  <c r="P14" i="36"/>
  <c r="U13"/>
  <c r="R9"/>
  <c r="Q9" i="33"/>
  <c r="Q10" i="32"/>
  <c r="Q9"/>
  <c r="R9"/>
  <c r="R10"/>
  <c r="E32"/>
  <c r="I31"/>
  <c r="I30"/>
  <c r="I29"/>
  <c r="I28"/>
  <c r="I27"/>
  <c r="I26"/>
  <c r="I25"/>
  <c r="I24"/>
  <c r="I23"/>
  <c r="I22"/>
  <c r="I21"/>
  <c r="I20"/>
  <c r="I19"/>
  <c r="I18"/>
  <c r="I17"/>
  <c r="I16"/>
  <c r="I15"/>
  <c r="I32"/>
  <c r="V74"/>
  <c r="U74"/>
  <c r="T74"/>
  <c r="S74"/>
  <c r="Q74"/>
  <c r="P74"/>
  <c r="O74"/>
  <c r="N74"/>
  <c r="M74"/>
  <c r="L74"/>
  <c r="K74"/>
  <c r="J74"/>
  <c r="I74"/>
  <c r="H74"/>
  <c r="F74"/>
  <c r="E74"/>
  <c r="D74"/>
  <c r="C74"/>
  <c r="B74"/>
  <c r="A74"/>
  <c r="V73"/>
  <c r="U73"/>
  <c r="T73"/>
  <c r="S73"/>
  <c r="Q73"/>
  <c r="P73"/>
  <c r="O73"/>
  <c r="N73"/>
  <c r="M73"/>
  <c r="L73"/>
  <c r="K73"/>
  <c r="J73"/>
  <c r="I73"/>
  <c r="H73"/>
  <c r="F73"/>
  <c r="E73"/>
  <c r="D73"/>
  <c r="C73"/>
  <c r="B73"/>
  <c r="A73"/>
  <c r="V72"/>
  <c r="U72"/>
  <c r="T72"/>
  <c r="S72"/>
  <c r="Q72"/>
  <c r="P72"/>
  <c r="O72"/>
  <c r="N72"/>
  <c r="M72"/>
  <c r="L72"/>
  <c r="K72"/>
  <c r="J72"/>
  <c r="I72"/>
  <c r="H72"/>
  <c r="F72"/>
  <c r="E72"/>
  <c r="D72"/>
  <c r="C72"/>
  <c r="B72"/>
  <c r="A72"/>
  <c r="V71"/>
  <c r="U71"/>
  <c r="T71"/>
  <c r="S71"/>
  <c r="Q71"/>
  <c r="P71"/>
  <c r="O71"/>
  <c r="N71"/>
  <c r="M71"/>
  <c r="L71"/>
  <c r="K71"/>
  <c r="J71"/>
  <c r="I71"/>
  <c r="H71"/>
  <c r="F71"/>
  <c r="E71"/>
  <c r="D71"/>
  <c r="C71"/>
  <c r="B71"/>
  <c r="A71"/>
  <c r="V70"/>
  <c r="U70"/>
  <c r="T70"/>
  <c r="S70"/>
  <c r="Q70"/>
  <c r="O70"/>
  <c r="N70"/>
  <c r="M70"/>
  <c r="L70"/>
  <c r="K70"/>
  <c r="J70"/>
  <c r="I70"/>
  <c r="H70"/>
  <c r="F70"/>
  <c r="E70"/>
  <c r="D70"/>
  <c r="C70"/>
  <c r="B70"/>
  <c r="A70"/>
  <c r="V69"/>
  <c r="U69"/>
  <c r="T69"/>
  <c r="S69"/>
  <c r="Q69"/>
  <c r="O69"/>
  <c r="N69"/>
  <c r="M69"/>
  <c r="L69"/>
  <c r="K69"/>
  <c r="J69"/>
  <c r="I69"/>
  <c r="H69"/>
  <c r="F69"/>
  <c r="E69"/>
  <c r="D69"/>
  <c r="C69"/>
  <c r="B69"/>
  <c r="A69"/>
  <c r="V68"/>
  <c r="U68"/>
  <c r="T68"/>
  <c r="S68"/>
  <c r="Q68"/>
  <c r="P68"/>
  <c r="O68"/>
  <c r="N68"/>
  <c r="M68"/>
  <c r="L68"/>
  <c r="K68"/>
  <c r="J68"/>
  <c r="I68"/>
  <c r="H68"/>
  <c r="F68"/>
  <c r="E68"/>
  <c r="D68"/>
  <c r="C68"/>
  <c r="B68"/>
  <c r="A68"/>
  <c r="O32" i="35"/>
  <c r="P69" i="32" s="1"/>
  <c r="O33" i="35"/>
  <c r="P70" i="32" s="1"/>
  <c r="V92"/>
  <c r="U92"/>
  <c r="T92"/>
  <c r="S92"/>
  <c r="Q92"/>
  <c r="O92"/>
  <c r="N92"/>
  <c r="M92"/>
  <c r="L92"/>
  <c r="K92"/>
  <c r="J92"/>
  <c r="I92"/>
  <c r="H92"/>
  <c r="F92"/>
  <c r="E92"/>
  <c r="D92"/>
  <c r="C92"/>
  <c r="B92"/>
  <c r="A92"/>
  <c r="V91"/>
  <c r="U91"/>
  <c r="T91"/>
  <c r="S91"/>
  <c r="Q91"/>
  <c r="O91"/>
  <c r="N91"/>
  <c r="M91"/>
  <c r="L91"/>
  <c r="K91"/>
  <c r="J91"/>
  <c r="I91"/>
  <c r="H91"/>
  <c r="F91"/>
  <c r="E91"/>
  <c r="D91"/>
  <c r="C91"/>
  <c r="B91"/>
  <c r="A91"/>
  <c r="V90"/>
  <c r="U90"/>
  <c r="T90"/>
  <c r="S90"/>
  <c r="Q90"/>
  <c r="O90"/>
  <c r="N90"/>
  <c r="M90"/>
  <c r="L90"/>
  <c r="K90"/>
  <c r="J90"/>
  <c r="I90"/>
  <c r="H90"/>
  <c r="F90"/>
  <c r="E90"/>
  <c r="D90"/>
  <c r="C90"/>
  <c r="B90"/>
  <c r="A90"/>
  <c r="V89"/>
  <c r="U89"/>
  <c r="T89"/>
  <c r="S89"/>
  <c r="Q89"/>
  <c r="O89"/>
  <c r="N89"/>
  <c r="M89"/>
  <c r="L89"/>
  <c r="K89"/>
  <c r="J89"/>
  <c r="I89"/>
  <c r="H89"/>
  <c r="F89"/>
  <c r="E89"/>
  <c r="D89"/>
  <c r="C89"/>
  <c r="B89"/>
  <c r="A89"/>
  <c r="V88"/>
  <c r="U88"/>
  <c r="T88"/>
  <c r="S88"/>
  <c r="Q88"/>
  <c r="O88"/>
  <c r="N88"/>
  <c r="M88"/>
  <c r="L88"/>
  <c r="K88"/>
  <c r="J88"/>
  <c r="I88"/>
  <c r="H88"/>
  <c r="F88"/>
  <c r="E88"/>
  <c r="D88"/>
  <c r="C88"/>
  <c r="B88"/>
  <c r="A88"/>
  <c r="V87"/>
  <c r="U87"/>
  <c r="T87"/>
  <c r="S87"/>
  <c r="Q87"/>
  <c r="O87"/>
  <c r="N87"/>
  <c r="M87"/>
  <c r="L87"/>
  <c r="K87"/>
  <c r="J87"/>
  <c r="I87"/>
  <c r="H87"/>
  <c r="F87"/>
  <c r="E87"/>
  <c r="D87"/>
  <c r="C87"/>
  <c r="B87"/>
  <c r="A87"/>
  <c r="V86"/>
  <c r="U86"/>
  <c r="T86"/>
  <c r="S86"/>
  <c r="Q86"/>
  <c r="O86"/>
  <c r="N86"/>
  <c r="M86"/>
  <c r="L86"/>
  <c r="K86"/>
  <c r="J86"/>
  <c r="I86"/>
  <c r="H86"/>
  <c r="F86"/>
  <c r="E86"/>
  <c r="D86"/>
  <c r="C86"/>
  <c r="B86"/>
  <c r="A86"/>
  <c r="V85"/>
  <c r="U85"/>
  <c r="T85"/>
  <c r="S85"/>
  <c r="Q85"/>
  <c r="O85"/>
  <c r="N85"/>
  <c r="M85"/>
  <c r="L85"/>
  <c r="K85"/>
  <c r="J85"/>
  <c r="I85"/>
  <c r="H85"/>
  <c r="F85"/>
  <c r="E85"/>
  <c r="D85"/>
  <c r="C85"/>
  <c r="B85"/>
  <c r="A85"/>
  <c r="V84"/>
  <c r="U84"/>
  <c r="T84"/>
  <c r="S84"/>
  <c r="Q84"/>
  <c r="O84"/>
  <c r="N84"/>
  <c r="M84"/>
  <c r="L84"/>
  <c r="K84"/>
  <c r="J84"/>
  <c r="I84"/>
  <c r="H84"/>
  <c r="F84"/>
  <c r="E84"/>
  <c r="D84"/>
  <c r="C84"/>
  <c r="B84"/>
  <c r="A84"/>
  <c r="V83"/>
  <c r="U83"/>
  <c r="T83"/>
  <c r="S83"/>
  <c r="Q83"/>
  <c r="O83"/>
  <c r="N83"/>
  <c r="M83"/>
  <c r="L83"/>
  <c r="K83"/>
  <c r="J83"/>
  <c r="I83"/>
  <c r="H83"/>
  <c r="F83"/>
  <c r="E83"/>
  <c r="D83"/>
  <c r="C83"/>
  <c r="B83"/>
  <c r="A83"/>
  <c r="V82"/>
  <c r="U82"/>
  <c r="T82"/>
  <c r="S82"/>
  <c r="Q82"/>
  <c r="O82"/>
  <c r="N82"/>
  <c r="M82"/>
  <c r="L82"/>
  <c r="K82"/>
  <c r="J82"/>
  <c r="I82"/>
  <c r="H82"/>
  <c r="F82"/>
  <c r="E82"/>
  <c r="D82"/>
  <c r="C82"/>
  <c r="B82"/>
  <c r="A82"/>
  <c r="V81"/>
  <c r="U81"/>
  <c r="T81"/>
  <c r="S81"/>
  <c r="Q81"/>
  <c r="O81"/>
  <c r="N81"/>
  <c r="M81"/>
  <c r="L81"/>
  <c r="K81"/>
  <c r="J81"/>
  <c r="I81"/>
  <c r="H81"/>
  <c r="F81"/>
  <c r="E81"/>
  <c r="D81"/>
  <c r="C81"/>
  <c r="B81"/>
  <c r="A81"/>
  <c r="V80"/>
  <c r="U80"/>
  <c r="T80"/>
  <c r="S80"/>
  <c r="Q80"/>
  <c r="O80"/>
  <c r="N80"/>
  <c r="M80"/>
  <c r="L80"/>
  <c r="K80"/>
  <c r="J80"/>
  <c r="I80"/>
  <c r="H80"/>
  <c r="F80"/>
  <c r="E80"/>
  <c r="D80"/>
  <c r="C80"/>
  <c r="B80"/>
  <c r="A80"/>
  <c r="V79"/>
  <c r="U79"/>
  <c r="T79"/>
  <c r="S79"/>
  <c r="Q79"/>
  <c r="O79"/>
  <c r="N79"/>
  <c r="M79"/>
  <c r="L79"/>
  <c r="K79"/>
  <c r="J79"/>
  <c r="I79"/>
  <c r="H79"/>
  <c r="F79"/>
  <c r="E79"/>
  <c r="D79"/>
  <c r="C79"/>
  <c r="B79"/>
  <c r="A79"/>
  <c r="V78"/>
  <c r="U78"/>
  <c r="T78"/>
  <c r="S78"/>
  <c r="Q78"/>
  <c r="O78"/>
  <c r="N78"/>
  <c r="M78"/>
  <c r="L78"/>
  <c r="K78"/>
  <c r="J78"/>
  <c r="I78"/>
  <c r="H78"/>
  <c r="F78"/>
  <c r="E78"/>
  <c r="D78"/>
  <c r="C78"/>
  <c r="B78"/>
  <c r="A78"/>
  <c r="V77"/>
  <c r="U77"/>
  <c r="T77"/>
  <c r="S77"/>
  <c r="Q77"/>
  <c r="O77"/>
  <c r="N77"/>
  <c r="M77"/>
  <c r="L77"/>
  <c r="K77"/>
  <c r="J77"/>
  <c r="I77"/>
  <c r="H77"/>
  <c r="F77"/>
  <c r="E77"/>
  <c r="D77"/>
  <c r="C77"/>
  <c r="B77"/>
  <c r="A77"/>
  <c r="V76"/>
  <c r="U76"/>
  <c r="T76"/>
  <c r="S76"/>
  <c r="Q76"/>
  <c r="O76"/>
  <c r="N76"/>
  <c r="M76"/>
  <c r="L76"/>
  <c r="K76"/>
  <c r="J76"/>
  <c r="I76"/>
  <c r="H76"/>
  <c r="F76"/>
  <c r="E76"/>
  <c r="D76"/>
  <c r="C76"/>
  <c r="B76"/>
  <c r="A76"/>
  <c r="V75"/>
  <c r="U75"/>
  <c r="T75"/>
  <c r="S75"/>
  <c r="Q75"/>
  <c r="O75"/>
  <c r="N75"/>
  <c r="M75"/>
  <c r="L75"/>
  <c r="K75"/>
  <c r="J75"/>
  <c r="I75"/>
  <c r="H75"/>
  <c r="F75"/>
  <c r="E75"/>
  <c r="D75"/>
  <c r="C75"/>
  <c r="B75"/>
  <c r="A75"/>
  <c r="V67"/>
  <c r="U67"/>
  <c r="T67"/>
  <c r="S67"/>
  <c r="Q67"/>
  <c r="O67"/>
  <c r="N67"/>
  <c r="M67"/>
  <c r="L67"/>
  <c r="K67"/>
  <c r="J67"/>
  <c r="I67"/>
  <c r="H67"/>
  <c r="F67"/>
  <c r="E67"/>
  <c r="D67"/>
  <c r="C67"/>
  <c r="B67"/>
  <c r="A67"/>
  <c r="V66"/>
  <c r="U66"/>
  <c r="T66"/>
  <c r="S66"/>
  <c r="Q66"/>
  <c r="O66"/>
  <c r="N66"/>
  <c r="M66"/>
  <c r="L66"/>
  <c r="K66"/>
  <c r="J66"/>
  <c r="I66"/>
  <c r="H66"/>
  <c r="F66"/>
  <c r="E66"/>
  <c r="D66"/>
  <c r="C66"/>
  <c r="B66"/>
  <c r="A66"/>
  <c r="V65"/>
  <c r="U65"/>
  <c r="T65"/>
  <c r="S65"/>
  <c r="Q65"/>
  <c r="O65"/>
  <c r="N65"/>
  <c r="M65"/>
  <c r="L65"/>
  <c r="K65"/>
  <c r="J65"/>
  <c r="I65"/>
  <c r="H65"/>
  <c r="F65"/>
  <c r="E65"/>
  <c r="D65"/>
  <c r="C65"/>
  <c r="B65"/>
  <c r="A65"/>
  <c r="V64"/>
  <c r="U64"/>
  <c r="T64"/>
  <c r="S64"/>
  <c r="Q64"/>
  <c r="O64"/>
  <c r="N64"/>
  <c r="M64"/>
  <c r="L64"/>
  <c r="K64"/>
  <c r="J64"/>
  <c r="I64"/>
  <c r="H64"/>
  <c r="F64"/>
  <c r="E64"/>
  <c r="D64"/>
  <c r="C64"/>
  <c r="B64"/>
  <c r="A64"/>
  <c r="V63"/>
  <c r="U63"/>
  <c r="T63"/>
  <c r="S63"/>
  <c r="Q63"/>
  <c r="O63"/>
  <c r="N63"/>
  <c r="M63"/>
  <c r="L63"/>
  <c r="K63"/>
  <c r="J63"/>
  <c r="I63"/>
  <c r="H63"/>
  <c r="F63"/>
  <c r="E63"/>
  <c r="D63"/>
  <c r="C63"/>
  <c r="B63"/>
  <c r="A63"/>
  <c r="V62"/>
  <c r="U62"/>
  <c r="T62"/>
  <c r="S62"/>
  <c r="Q62"/>
  <c r="O62"/>
  <c r="N62"/>
  <c r="M62"/>
  <c r="L62"/>
  <c r="K62"/>
  <c r="J62"/>
  <c r="I62"/>
  <c r="H62"/>
  <c r="F62"/>
  <c r="E62"/>
  <c r="D62"/>
  <c r="C62"/>
  <c r="B62"/>
  <c r="A62"/>
  <c r="V61"/>
  <c r="U61"/>
  <c r="T61"/>
  <c r="S61"/>
  <c r="Q61"/>
  <c r="O61"/>
  <c r="N61"/>
  <c r="M61"/>
  <c r="L61"/>
  <c r="K61"/>
  <c r="J61"/>
  <c r="I61"/>
  <c r="H61"/>
  <c r="F61"/>
  <c r="E61"/>
  <c r="D61"/>
  <c r="C61"/>
  <c r="B61"/>
  <c r="A61"/>
  <c r="V60"/>
  <c r="U60"/>
  <c r="T60"/>
  <c r="S60"/>
  <c r="Q60"/>
  <c r="O60"/>
  <c r="N60"/>
  <c r="M60"/>
  <c r="L60"/>
  <c r="K60"/>
  <c r="J60"/>
  <c r="I60"/>
  <c r="H60"/>
  <c r="F60"/>
  <c r="E60"/>
  <c r="D60"/>
  <c r="C60"/>
  <c r="B60"/>
  <c r="A60"/>
  <c r="V59"/>
  <c r="U59"/>
  <c r="T59"/>
  <c r="S59"/>
  <c r="Q59"/>
  <c r="O59"/>
  <c r="N59"/>
  <c r="M59"/>
  <c r="L59"/>
  <c r="K59"/>
  <c r="J59"/>
  <c r="I59"/>
  <c r="H59"/>
  <c r="F59"/>
  <c r="E59"/>
  <c r="D59"/>
  <c r="C59"/>
  <c r="B59"/>
  <c r="A59"/>
  <c r="V58"/>
  <c r="U58"/>
  <c r="T58"/>
  <c r="S58"/>
  <c r="Q58"/>
  <c r="O58"/>
  <c r="N58"/>
  <c r="M58"/>
  <c r="L58"/>
  <c r="K58"/>
  <c r="J58"/>
  <c r="I58"/>
  <c r="H58"/>
  <c r="F58"/>
  <c r="E58"/>
  <c r="D58"/>
  <c r="C58"/>
  <c r="B58"/>
  <c r="A58"/>
  <c r="V57"/>
  <c r="U57"/>
  <c r="T57"/>
  <c r="S57"/>
  <c r="Q57"/>
  <c r="O57"/>
  <c r="N57"/>
  <c r="M57"/>
  <c r="L57"/>
  <c r="K57"/>
  <c r="J57"/>
  <c r="I57"/>
  <c r="H57"/>
  <c r="F57"/>
  <c r="E57"/>
  <c r="D57"/>
  <c r="C57"/>
  <c r="B57"/>
  <c r="A57"/>
  <c r="V56"/>
  <c r="U56"/>
  <c r="T56"/>
  <c r="S56"/>
  <c r="Q56"/>
  <c r="O56"/>
  <c r="N56"/>
  <c r="M56"/>
  <c r="L56"/>
  <c r="K56"/>
  <c r="J56"/>
  <c r="I56"/>
  <c r="H56"/>
  <c r="F56"/>
  <c r="E56"/>
  <c r="D56"/>
  <c r="C56"/>
  <c r="B56"/>
  <c r="A56"/>
  <c r="V55"/>
  <c r="U55"/>
  <c r="T55"/>
  <c r="S55"/>
  <c r="Q55"/>
  <c r="O55"/>
  <c r="N55"/>
  <c r="M55"/>
  <c r="L55"/>
  <c r="K55"/>
  <c r="J55"/>
  <c r="I55"/>
  <c r="H55"/>
  <c r="F55"/>
  <c r="E55"/>
  <c r="D55"/>
  <c r="C55"/>
  <c r="B55"/>
  <c r="A55"/>
  <c r="V54"/>
  <c r="U54"/>
  <c r="T54"/>
  <c r="S54"/>
  <c r="Q54"/>
  <c r="O54"/>
  <c r="N54"/>
  <c r="M54"/>
  <c r="L54"/>
  <c r="K54"/>
  <c r="J54"/>
  <c r="I54"/>
  <c r="H54"/>
  <c r="F54"/>
  <c r="E54"/>
  <c r="D54"/>
  <c r="C54"/>
  <c r="B54"/>
  <c r="A54"/>
  <c r="V53"/>
  <c r="U53"/>
  <c r="T53"/>
  <c r="S53"/>
  <c r="Q53"/>
  <c r="O53"/>
  <c r="N53"/>
  <c r="M53"/>
  <c r="L53"/>
  <c r="K53"/>
  <c r="J53"/>
  <c r="I53"/>
  <c r="H53"/>
  <c r="F53"/>
  <c r="E53"/>
  <c r="D53"/>
  <c r="C53"/>
  <c r="B53"/>
  <c r="A53"/>
  <c r="V52"/>
  <c r="U52"/>
  <c r="T52"/>
  <c r="S52"/>
  <c r="Q52"/>
  <c r="O52"/>
  <c r="N52"/>
  <c r="M52"/>
  <c r="L52"/>
  <c r="K52"/>
  <c r="J52"/>
  <c r="I52"/>
  <c r="H52"/>
  <c r="F52"/>
  <c r="E52"/>
  <c r="D52"/>
  <c r="C52"/>
  <c r="B52"/>
  <c r="A52"/>
  <c r="V51"/>
  <c r="U51"/>
  <c r="T51"/>
  <c r="S51"/>
  <c r="Q51"/>
  <c r="O51"/>
  <c r="N51"/>
  <c r="M51"/>
  <c r="L51"/>
  <c r="K51"/>
  <c r="J51"/>
  <c r="I51"/>
  <c r="H51"/>
  <c r="F51"/>
  <c r="E51"/>
  <c r="D51"/>
  <c r="C51"/>
  <c r="B51"/>
  <c r="A51"/>
  <c r="P38" i="35"/>
  <c r="N38"/>
  <c r="M38"/>
  <c r="L38"/>
  <c r="K38"/>
  <c r="J38"/>
  <c r="I38"/>
  <c r="O30"/>
  <c r="P67" i="32" s="1"/>
  <c r="O29" i="35"/>
  <c r="P66" i="32" s="1"/>
  <c r="O28" i="35"/>
  <c r="P65" i="32" s="1"/>
  <c r="O27" i="35"/>
  <c r="P64" i="32" s="1"/>
  <c r="O26" i="35"/>
  <c r="P63" i="32" s="1"/>
  <c r="O25" i="35"/>
  <c r="P62" i="32" s="1"/>
  <c r="O24" i="35"/>
  <c r="P61" i="32" s="1"/>
  <c r="O23" i="35"/>
  <c r="P60" i="32" s="1"/>
  <c r="O22" i="35"/>
  <c r="P59" i="32" s="1"/>
  <c r="O21" i="35"/>
  <c r="P58" i="32" s="1"/>
  <c r="O20" i="35"/>
  <c r="P57" i="32" s="1"/>
  <c r="O19" i="35"/>
  <c r="P56" i="32" s="1"/>
  <c r="O18" i="35"/>
  <c r="P55" i="32" s="1"/>
  <c r="O17" i="35"/>
  <c r="P54" i="32" s="1"/>
  <c r="O16" i="35"/>
  <c r="P53" i="32" s="1"/>
  <c r="O15" i="35"/>
  <c r="P52" i="32" s="1"/>
  <c r="O14" i="35"/>
  <c r="T13"/>
  <c r="A13"/>
  <c r="A15" i="37" l="1"/>
  <c r="A124" i="32"/>
  <c r="R17" i="38"/>
  <c r="R148" i="32"/>
  <c r="P36" i="37"/>
  <c r="R14"/>
  <c r="R36"/>
  <c r="O38" i="35"/>
  <c r="A93" i="32"/>
  <c r="P45" i="36"/>
  <c r="R45" s="1"/>
  <c r="P93" i="32"/>
  <c r="R14" i="36"/>
  <c r="R93" i="32" s="1"/>
  <c r="P51"/>
  <c r="Q38" i="35"/>
  <c r="Q14"/>
  <c r="R15" i="37" l="1"/>
  <c r="R124" i="32"/>
  <c r="A16" i="37"/>
  <c r="A125" i="32"/>
  <c r="R18" i="38"/>
  <c r="R149" i="32"/>
  <c r="A94"/>
  <c r="R15" i="36"/>
  <c r="R94" i="32" s="1"/>
  <c r="Q15" i="35"/>
  <c r="R51" i="32"/>
  <c r="V50"/>
  <c r="U50"/>
  <c r="T50"/>
  <c r="S50"/>
  <c r="Q50"/>
  <c r="O50"/>
  <c r="N50"/>
  <c r="M50"/>
  <c r="L50"/>
  <c r="K50"/>
  <c r="J50"/>
  <c r="I50"/>
  <c r="H50"/>
  <c r="F50"/>
  <c r="E50"/>
  <c r="D50"/>
  <c r="C50"/>
  <c r="B50"/>
  <c r="A50"/>
  <c r="V49"/>
  <c r="U49"/>
  <c r="T49"/>
  <c r="S49"/>
  <c r="Q49"/>
  <c r="O49"/>
  <c r="N49"/>
  <c r="M49"/>
  <c r="L49"/>
  <c r="K49"/>
  <c r="J49"/>
  <c r="I49"/>
  <c r="H49"/>
  <c r="F49"/>
  <c r="E49"/>
  <c r="D49"/>
  <c r="C49"/>
  <c r="B49"/>
  <c r="A49"/>
  <c r="V48"/>
  <c r="U48"/>
  <c r="T48"/>
  <c r="S48"/>
  <c r="Q48"/>
  <c r="O48"/>
  <c r="N48"/>
  <c r="M48"/>
  <c r="L48"/>
  <c r="K48"/>
  <c r="J48"/>
  <c r="I48"/>
  <c r="H48"/>
  <c r="F48"/>
  <c r="E48"/>
  <c r="D48"/>
  <c r="C48"/>
  <c r="B48"/>
  <c r="A48"/>
  <c r="V47"/>
  <c r="U47"/>
  <c r="T47"/>
  <c r="S47"/>
  <c r="Q47"/>
  <c r="O47"/>
  <c r="N47"/>
  <c r="M47"/>
  <c r="L47"/>
  <c r="K47"/>
  <c r="J47"/>
  <c r="I47"/>
  <c r="H47"/>
  <c r="F47"/>
  <c r="E47"/>
  <c r="D47"/>
  <c r="C47"/>
  <c r="B47"/>
  <c r="A47"/>
  <c r="V46"/>
  <c r="U46"/>
  <c r="T46"/>
  <c r="S46"/>
  <c r="Q46"/>
  <c r="O46"/>
  <c r="N46"/>
  <c r="M46"/>
  <c r="L46"/>
  <c r="K46"/>
  <c r="J46"/>
  <c r="I46"/>
  <c r="H46"/>
  <c r="F46"/>
  <c r="E46"/>
  <c r="D46"/>
  <c r="C46"/>
  <c r="B46"/>
  <c r="A46"/>
  <c r="V45"/>
  <c r="U45"/>
  <c r="T45"/>
  <c r="S45"/>
  <c r="Q45"/>
  <c r="O45"/>
  <c r="N45"/>
  <c r="M45"/>
  <c r="L45"/>
  <c r="K45"/>
  <c r="J45"/>
  <c r="I45"/>
  <c r="H45"/>
  <c r="F45"/>
  <c r="E45"/>
  <c r="D45"/>
  <c r="C45"/>
  <c r="B45"/>
  <c r="A45"/>
  <c r="V44"/>
  <c r="U44"/>
  <c r="T44"/>
  <c r="S44"/>
  <c r="Q44"/>
  <c r="O44"/>
  <c r="N44"/>
  <c r="M44"/>
  <c r="L44"/>
  <c r="K44"/>
  <c r="J44"/>
  <c r="I44"/>
  <c r="H44"/>
  <c r="F44"/>
  <c r="E44"/>
  <c r="D44"/>
  <c r="C44"/>
  <c r="B44"/>
  <c r="A44"/>
  <c r="V43"/>
  <c r="U43"/>
  <c r="T43"/>
  <c r="S43"/>
  <c r="Q43"/>
  <c r="O43"/>
  <c r="N43"/>
  <c r="M43"/>
  <c r="L43"/>
  <c r="K43"/>
  <c r="J43"/>
  <c r="I43"/>
  <c r="H43"/>
  <c r="F43"/>
  <c r="E43"/>
  <c r="D43"/>
  <c r="C43"/>
  <c r="B43"/>
  <c r="A43"/>
  <c r="V42"/>
  <c r="U42"/>
  <c r="T42"/>
  <c r="S42"/>
  <c r="Q42"/>
  <c r="O42"/>
  <c r="N42"/>
  <c r="M42"/>
  <c r="L42"/>
  <c r="K42"/>
  <c r="J42"/>
  <c r="I42"/>
  <c r="H42"/>
  <c r="F42"/>
  <c r="E42"/>
  <c r="D42"/>
  <c r="C42"/>
  <c r="B42"/>
  <c r="A42"/>
  <c r="V41"/>
  <c r="U41"/>
  <c r="T41"/>
  <c r="S41"/>
  <c r="Q41"/>
  <c r="O41"/>
  <c r="N41"/>
  <c r="M41"/>
  <c r="L41"/>
  <c r="K41"/>
  <c r="J41"/>
  <c r="I41"/>
  <c r="H41"/>
  <c r="F41"/>
  <c r="E41"/>
  <c r="D41"/>
  <c r="C41"/>
  <c r="B41"/>
  <c r="A41"/>
  <c r="V40"/>
  <c r="U40"/>
  <c r="T40"/>
  <c r="S40"/>
  <c r="Q40"/>
  <c r="O40"/>
  <c r="N40"/>
  <c r="M40"/>
  <c r="L40"/>
  <c r="K40"/>
  <c r="J40"/>
  <c r="I40"/>
  <c r="H40"/>
  <c r="F40"/>
  <c r="E40"/>
  <c r="D40"/>
  <c r="C40"/>
  <c r="B40"/>
  <c r="A40"/>
  <c r="V39"/>
  <c r="U39"/>
  <c r="T39"/>
  <c r="S39"/>
  <c r="Q39"/>
  <c r="O39"/>
  <c r="N39"/>
  <c r="M39"/>
  <c r="L39"/>
  <c r="K39"/>
  <c r="J39"/>
  <c r="I39"/>
  <c r="H39"/>
  <c r="F39"/>
  <c r="E39"/>
  <c r="D39"/>
  <c r="C39"/>
  <c r="B39"/>
  <c r="A39"/>
  <c r="V38"/>
  <c r="U38"/>
  <c r="T38"/>
  <c r="S38"/>
  <c r="Q38"/>
  <c r="O38"/>
  <c r="N38"/>
  <c r="M38"/>
  <c r="L38"/>
  <c r="K38"/>
  <c r="J38"/>
  <c r="I38"/>
  <c r="H38"/>
  <c r="F38"/>
  <c r="E38"/>
  <c r="D38"/>
  <c r="C38"/>
  <c r="B38"/>
  <c r="A38"/>
  <c r="V37"/>
  <c r="U37"/>
  <c r="T37"/>
  <c r="S37"/>
  <c r="Q37"/>
  <c r="O37"/>
  <c r="N37"/>
  <c r="M37"/>
  <c r="L37"/>
  <c r="K37"/>
  <c r="J37"/>
  <c r="I37"/>
  <c r="H37"/>
  <c r="F37"/>
  <c r="E37"/>
  <c r="D37"/>
  <c r="C37"/>
  <c r="B37"/>
  <c r="A37"/>
  <c r="V36"/>
  <c r="U36"/>
  <c r="T36"/>
  <c r="S36"/>
  <c r="Q36"/>
  <c r="O36"/>
  <c r="N36"/>
  <c r="M36"/>
  <c r="L36"/>
  <c r="K36"/>
  <c r="J36"/>
  <c r="I36"/>
  <c r="H36"/>
  <c r="F36"/>
  <c r="E36"/>
  <c r="D36"/>
  <c r="C36"/>
  <c r="B36"/>
  <c r="A36"/>
  <c r="V35"/>
  <c r="U35"/>
  <c r="T35"/>
  <c r="S35"/>
  <c r="Q35"/>
  <c r="O35"/>
  <c r="N35"/>
  <c r="M35"/>
  <c r="L35"/>
  <c r="K35"/>
  <c r="J35"/>
  <c r="I35"/>
  <c r="H35"/>
  <c r="F35"/>
  <c r="E35"/>
  <c r="D35"/>
  <c r="C35"/>
  <c r="B35"/>
  <c r="A35"/>
  <c r="V34"/>
  <c r="U34"/>
  <c r="T34"/>
  <c r="S34"/>
  <c r="Q34"/>
  <c r="O34"/>
  <c r="N34"/>
  <c r="M34"/>
  <c r="L34"/>
  <c r="K34"/>
  <c r="J34"/>
  <c r="I34"/>
  <c r="H34"/>
  <c r="F34"/>
  <c r="E34"/>
  <c r="D34"/>
  <c r="C34"/>
  <c r="B34"/>
  <c r="A34"/>
  <c r="V33"/>
  <c r="U33"/>
  <c r="T33"/>
  <c r="S33"/>
  <c r="Q33"/>
  <c r="O33"/>
  <c r="N33"/>
  <c r="M33"/>
  <c r="L33"/>
  <c r="K33"/>
  <c r="J33"/>
  <c r="I33"/>
  <c r="H33"/>
  <c r="F33"/>
  <c r="E33"/>
  <c r="D33"/>
  <c r="C33"/>
  <c r="B33"/>
  <c r="A33"/>
  <c r="V32"/>
  <c r="U32"/>
  <c r="T32"/>
  <c r="S32"/>
  <c r="Q32"/>
  <c r="O32"/>
  <c r="N32"/>
  <c r="M32"/>
  <c r="L32"/>
  <c r="K32"/>
  <c r="J32"/>
  <c r="H32"/>
  <c r="F32"/>
  <c r="D32"/>
  <c r="C32"/>
  <c r="B32"/>
  <c r="A32"/>
  <c r="V31"/>
  <c r="U31"/>
  <c r="T31"/>
  <c r="S31"/>
  <c r="Q31"/>
  <c r="O31"/>
  <c r="N31"/>
  <c r="M31"/>
  <c r="L31"/>
  <c r="K31"/>
  <c r="J31"/>
  <c r="H31"/>
  <c r="F31"/>
  <c r="E31"/>
  <c r="D31"/>
  <c r="C31"/>
  <c r="B31"/>
  <c r="A31"/>
  <c r="V30"/>
  <c r="U30"/>
  <c r="T30"/>
  <c r="S30"/>
  <c r="Q30"/>
  <c r="O30"/>
  <c r="N30"/>
  <c r="M30"/>
  <c r="K30"/>
  <c r="J30"/>
  <c r="H30"/>
  <c r="F30"/>
  <c r="E30"/>
  <c r="D30"/>
  <c r="C30"/>
  <c r="B30"/>
  <c r="A30"/>
  <c r="V29"/>
  <c r="U29"/>
  <c r="T29"/>
  <c r="S29"/>
  <c r="Q29"/>
  <c r="O29"/>
  <c r="N29"/>
  <c r="M29"/>
  <c r="K29"/>
  <c r="J29"/>
  <c r="H29"/>
  <c r="F29"/>
  <c r="E29"/>
  <c r="D29"/>
  <c r="C29"/>
  <c r="B29"/>
  <c r="A29"/>
  <c r="V28"/>
  <c r="U28"/>
  <c r="T28"/>
  <c r="S28"/>
  <c r="Q28"/>
  <c r="O28"/>
  <c r="N28"/>
  <c r="M28"/>
  <c r="L28"/>
  <c r="K28"/>
  <c r="J28"/>
  <c r="H28"/>
  <c r="F28"/>
  <c r="E28"/>
  <c r="D28"/>
  <c r="C28"/>
  <c r="B28"/>
  <c r="A28"/>
  <c r="V27"/>
  <c r="U27"/>
  <c r="T27"/>
  <c r="S27"/>
  <c r="Q27"/>
  <c r="O27"/>
  <c r="N27"/>
  <c r="M27"/>
  <c r="L27"/>
  <c r="K27"/>
  <c r="J27"/>
  <c r="H27"/>
  <c r="F27"/>
  <c r="E27"/>
  <c r="D27"/>
  <c r="C27"/>
  <c r="B27"/>
  <c r="A27"/>
  <c r="V26"/>
  <c r="U26"/>
  <c r="T26"/>
  <c r="S26"/>
  <c r="Q26"/>
  <c r="O26"/>
  <c r="N26"/>
  <c r="M26"/>
  <c r="L26"/>
  <c r="K26"/>
  <c r="J26"/>
  <c r="H26"/>
  <c r="F26"/>
  <c r="E26"/>
  <c r="D26"/>
  <c r="C26"/>
  <c r="B26"/>
  <c r="A26"/>
  <c r="V25"/>
  <c r="U25"/>
  <c r="T25"/>
  <c r="S25"/>
  <c r="Q25"/>
  <c r="O25"/>
  <c r="N25"/>
  <c r="M25"/>
  <c r="L25"/>
  <c r="K25"/>
  <c r="J25"/>
  <c r="H25"/>
  <c r="F25"/>
  <c r="E25"/>
  <c r="D25"/>
  <c r="C25"/>
  <c r="B25"/>
  <c r="A25"/>
  <c r="V24"/>
  <c r="U24"/>
  <c r="T24"/>
  <c r="S24"/>
  <c r="Q24"/>
  <c r="O24"/>
  <c r="N24"/>
  <c r="M24"/>
  <c r="L24"/>
  <c r="K24"/>
  <c r="J24"/>
  <c r="H24"/>
  <c r="F24"/>
  <c r="E24"/>
  <c r="D24"/>
  <c r="C24"/>
  <c r="B24"/>
  <c r="A24"/>
  <c r="V23"/>
  <c r="U23"/>
  <c r="T23"/>
  <c r="S23"/>
  <c r="Q23"/>
  <c r="O23"/>
  <c r="N23"/>
  <c r="M23"/>
  <c r="L23"/>
  <c r="K23"/>
  <c r="J23"/>
  <c r="H23"/>
  <c r="F23"/>
  <c r="E23"/>
  <c r="D23"/>
  <c r="C23"/>
  <c r="B23"/>
  <c r="A23"/>
  <c r="V22"/>
  <c r="U22"/>
  <c r="T22"/>
  <c r="S22"/>
  <c r="Q22"/>
  <c r="O22"/>
  <c r="N22"/>
  <c r="M22"/>
  <c r="L22"/>
  <c r="K22"/>
  <c r="J22"/>
  <c r="H22"/>
  <c r="F22"/>
  <c r="E22"/>
  <c r="D22"/>
  <c r="C22"/>
  <c r="B22"/>
  <c r="A22"/>
  <c r="V21"/>
  <c r="U21"/>
  <c r="T21"/>
  <c r="S21"/>
  <c r="Q21"/>
  <c r="O21"/>
  <c r="N21"/>
  <c r="M21"/>
  <c r="L21"/>
  <c r="K21"/>
  <c r="J21"/>
  <c r="H21"/>
  <c r="F21"/>
  <c r="E21"/>
  <c r="D21"/>
  <c r="C21"/>
  <c r="B21"/>
  <c r="A21"/>
  <c r="V20"/>
  <c r="U20"/>
  <c r="T20"/>
  <c r="S20"/>
  <c r="Q20"/>
  <c r="O20"/>
  <c r="N20"/>
  <c r="M20"/>
  <c r="L20"/>
  <c r="K20"/>
  <c r="J20"/>
  <c r="H20"/>
  <c r="F20"/>
  <c r="E20"/>
  <c r="D20"/>
  <c r="C20"/>
  <c r="B20"/>
  <c r="A20"/>
  <c r="V19"/>
  <c r="U19"/>
  <c r="T19"/>
  <c r="S19"/>
  <c r="Q19"/>
  <c r="O19"/>
  <c r="N19"/>
  <c r="M19"/>
  <c r="L19"/>
  <c r="K19"/>
  <c r="J19"/>
  <c r="H19"/>
  <c r="F19"/>
  <c r="E19"/>
  <c r="D19"/>
  <c r="C19"/>
  <c r="B19"/>
  <c r="A19"/>
  <c r="V18"/>
  <c r="U18"/>
  <c r="T18"/>
  <c r="S18"/>
  <c r="Q18"/>
  <c r="O18"/>
  <c r="N18"/>
  <c r="M18"/>
  <c r="L18"/>
  <c r="K18"/>
  <c r="J18"/>
  <c r="H18"/>
  <c r="F18"/>
  <c r="E18"/>
  <c r="D18"/>
  <c r="C18"/>
  <c r="B18"/>
  <c r="A18"/>
  <c r="V17"/>
  <c r="U17"/>
  <c r="T17"/>
  <c r="S17"/>
  <c r="Q17"/>
  <c r="O17"/>
  <c r="N17"/>
  <c r="M17"/>
  <c r="L17"/>
  <c r="K17"/>
  <c r="J17"/>
  <c r="H17"/>
  <c r="F17"/>
  <c r="E17"/>
  <c r="D17"/>
  <c r="C17"/>
  <c r="B17"/>
  <c r="A17"/>
  <c r="V16"/>
  <c r="U16"/>
  <c r="T16"/>
  <c r="S16"/>
  <c r="Q16"/>
  <c r="O16"/>
  <c r="N16"/>
  <c r="M16"/>
  <c r="L16"/>
  <c r="K16"/>
  <c r="J16"/>
  <c r="H16"/>
  <c r="F16"/>
  <c r="E16"/>
  <c r="D16"/>
  <c r="C16"/>
  <c r="B16"/>
  <c r="A16"/>
  <c r="V15"/>
  <c r="U15"/>
  <c r="T15"/>
  <c r="S15"/>
  <c r="Q15"/>
  <c r="O15"/>
  <c r="O176" s="1"/>
  <c r="N15"/>
  <c r="N176" s="1"/>
  <c r="M15"/>
  <c r="L15"/>
  <c r="K15"/>
  <c r="K176" s="1"/>
  <c r="J15"/>
  <c r="J176" s="1"/>
  <c r="H15"/>
  <c r="F15"/>
  <c r="E15"/>
  <c r="D15"/>
  <c r="C15"/>
  <c r="B15"/>
  <c r="A15"/>
  <c r="R14"/>
  <c r="B14"/>
  <c r="A14"/>
  <c r="T12" i="30"/>
  <c r="L33"/>
  <c r="J33"/>
  <c r="M176" i="32" l="1"/>
  <c r="Q176"/>
  <c r="A17" i="37"/>
  <c r="A126" i="32"/>
  <c r="R16" i="37"/>
  <c r="R125" i="32"/>
  <c r="R19" i="38"/>
  <c r="R150" i="32"/>
  <c r="A95"/>
  <c r="R16" i="36"/>
  <c r="R95" i="32" s="1"/>
  <c r="Q16" i="35"/>
  <c r="R52" i="32"/>
  <c r="T13" i="31"/>
  <c r="P32" i="33"/>
  <c r="N32"/>
  <c r="M32"/>
  <c r="L32"/>
  <c r="K32"/>
  <c r="J32"/>
  <c r="I32"/>
  <c r="O31"/>
  <c r="P92" i="32" s="1"/>
  <c r="O30" i="33"/>
  <c r="P91" i="32" s="1"/>
  <c r="O29" i="33"/>
  <c r="P90" i="32" s="1"/>
  <c r="O28" i="33"/>
  <c r="P89" i="32" s="1"/>
  <c r="O27" i="33"/>
  <c r="P88" i="32" s="1"/>
  <c r="O26" i="33"/>
  <c r="P87" i="32" s="1"/>
  <c r="O25" i="33"/>
  <c r="P86" i="32" s="1"/>
  <c r="O24" i="33"/>
  <c r="P85" i="32" s="1"/>
  <c r="O23" i="33"/>
  <c r="P84" i="32" s="1"/>
  <c r="O22" i="33"/>
  <c r="P83" i="32" s="1"/>
  <c r="O21" i="33"/>
  <c r="P82" i="32" s="1"/>
  <c r="O20" i="33"/>
  <c r="P81" i="32" s="1"/>
  <c r="O19" i="33"/>
  <c r="P80" i="32" s="1"/>
  <c r="O18" i="33"/>
  <c r="P79" i="32" s="1"/>
  <c r="O17" i="33"/>
  <c r="P78" i="32" s="1"/>
  <c r="O16" i="33"/>
  <c r="P77" i="32" s="1"/>
  <c r="O15" i="33"/>
  <c r="P76" i="32" s="1"/>
  <c r="O14" i="33"/>
  <c r="P75" i="32" s="1"/>
  <c r="T13" i="33"/>
  <c r="A13"/>
  <c r="U14" i="32"/>
  <c r="A32" i="31"/>
  <c r="R17" i="37" l="1"/>
  <c r="R126" i="32"/>
  <c r="A18" i="37"/>
  <c r="A127" i="32"/>
  <c r="R20" i="38"/>
  <c r="R151" i="32"/>
  <c r="A96"/>
  <c r="R17" i="36"/>
  <c r="R96" i="32" s="1"/>
  <c r="Q17" i="35"/>
  <c r="R53" i="32"/>
  <c r="O32" i="33"/>
  <c r="Q32" s="1"/>
  <c r="Q14"/>
  <c r="J32" i="31"/>
  <c r="M32"/>
  <c r="O17"/>
  <c r="P36" i="32" s="1"/>
  <c r="O15" i="31"/>
  <c r="P34" i="32" s="1"/>
  <c r="O20" i="31"/>
  <c r="P39" i="32" s="1"/>
  <c r="K32" i="31"/>
  <c r="A13"/>
  <c r="O31"/>
  <c r="P50" i="32" s="1"/>
  <c r="P32" i="31"/>
  <c r="N32"/>
  <c r="L32"/>
  <c r="I32"/>
  <c r="O30"/>
  <c r="P49" i="32" s="1"/>
  <c r="O29" i="31"/>
  <c r="P48" i="32" s="1"/>
  <c r="O27" i="31"/>
  <c r="P46" i="32" s="1"/>
  <c r="O26" i="31"/>
  <c r="P45" i="32" s="1"/>
  <c r="O25" i="31"/>
  <c r="P44" i="32" s="1"/>
  <c r="O24" i="31"/>
  <c r="P43" i="32" s="1"/>
  <c r="O23" i="31"/>
  <c r="P42" i="32" s="1"/>
  <c r="O22" i="31"/>
  <c r="P41" i="32" s="1"/>
  <c r="O21" i="31"/>
  <c r="P40" i="32" s="1"/>
  <c r="O19" i="31"/>
  <c r="P38" i="32" s="1"/>
  <c r="O18" i="31"/>
  <c r="P37" i="32" s="1"/>
  <c r="O16" i="31"/>
  <c r="P35" i="32" s="1"/>
  <c r="O14" i="31"/>
  <c r="B31" i="30"/>
  <c r="B32" s="1"/>
  <c r="B33" s="1"/>
  <c r="O32"/>
  <c r="O31"/>
  <c r="O30"/>
  <c r="P32" i="32" s="1"/>
  <c r="O29" i="30"/>
  <c r="P31" i="32" s="1"/>
  <c r="K28" i="30"/>
  <c r="L30" i="32" s="1"/>
  <c r="K27" i="30"/>
  <c r="A19" i="37" l="1"/>
  <c r="A128" i="32"/>
  <c r="R18" i="37"/>
  <c r="R127" i="32"/>
  <c r="R21" i="38"/>
  <c r="R152" i="32"/>
  <c r="Q14" i="31"/>
  <c r="R33" i="32" s="1"/>
  <c r="P33"/>
  <c r="O27" i="30"/>
  <c r="P29" i="32" s="1"/>
  <c r="K33" i="30"/>
  <c r="L29" i="32"/>
  <c r="L176" s="1"/>
  <c r="A97"/>
  <c r="R18" i="36"/>
  <c r="R97" i="32" s="1"/>
  <c r="Q15" i="33"/>
  <c r="R75" i="32"/>
  <c r="Q18" i="35"/>
  <c r="R54" i="32"/>
  <c r="Q15" i="31"/>
  <c r="O28"/>
  <c r="P47" i="32" s="1"/>
  <c r="Q9" i="30"/>
  <c r="O28"/>
  <c r="P30" i="32" s="1"/>
  <c r="O20" i="30"/>
  <c r="P22" i="32" s="1"/>
  <c r="O18" i="30"/>
  <c r="P20" i="32" s="1"/>
  <c r="O15" i="30"/>
  <c r="P17" i="32" s="1"/>
  <c r="N33" i="30"/>
  <c r="M33"/>
  <c r="I33"/>
  <c r="O26"/>
  <c r="P28" i="32" s="1"/>
  <c r="O25" i="30"/>
  <c r="P27" i="32" s="1"/>
  <c r="O24" i="30"/>
  <c r="P26" i="32" s="1"/>
  <c r="O23" i="30"/>
  <c r="P25" i="32" s="1"/>
  <c r="O22" i="30"/>
  <c r="P24" i="32" s="1"/>
  <c r="O21" i="30"/>
  <c r="P23" i="32" s="1"/>
  <c r="O19" i="30"/>
  <c r="P21" i="32" s="1"/>
  <c r="O17" i="30"/>
  <c r="P19" i="32" s="1"/>
  <c r="O16" i="30"/>
  <c r="P18" i="32" s="1"/>
  <c r="O14" i="30"/>
  <c r="P16" i="32" s="1"/>
  <c r="O13" i="30"/>
  <c r="P15" i="32" s="1"/>
  <c r="P176" s="1"/>
  <c r="R176" s="1"/>
  <c r="P33" i="30"/>
  <c r="R19" i="37" l="1"/>
  <c r="R128" i="32"/>
  <c r="A20" i="37"/>
  <c r="A129" i="32"/>
  <c r="R22" i="38"/>
  <c r="R153" i="32"/>
  <c r="Q16" i="31"/>
  <c r="R34" i="32"/>
  <c r="A98"/>
  <c r="R19" i="36"/>
  <c r="R98" i="32" s="1"/>
  <c r="Q16" i="33"/>
  <c r="R76" i="32"/>
  <c r="Q19" i="35"/>
  <c r="R55" i="32"/>
  <c r="O32" i="31"/>
  <c r="Q32" s="1"/>
  <c r="O33" i="30"/>
  <c r="Q33" s="1"/>
  <c r="Q13"/>
  <c r="A21" i="37" l="1"/>
  <c r="A130" i="32"/>
  <c r="R20" i="37"/>
  <c r="R129" i="32"/>
  <c r="R23" i="38"/>
  <c r="R154" i="32"/>
  <c r="Q14" i="30"/>
  <c r="R15" i="32"/>
  <c r="Q17" i="31"/>
  <c r="R35" i="32"/>
  <c r="A99"/>
  <c r="R20" i="36"/>
  <c r="R99" i="32" s="1"/>
  <c r="Q17" i="33"/>
  <c r="R77" i="32"/>
  <c r="Q20" i="35"/>
  <c r="R56" i="32"/>
  <c r="Q8" i="30"/>
  <c r="R21" i="37" l="1"/>
  <c r="R130" i="32"/>
  <c r="A22" i="37"/>
  <c r="A131" i="32"/>
  <c r="R24" i="38"/>
  <c r="R155" i="32"/>
  <c r="Q18" i="31"/>
  <c r="R36" i="32"/>
  <c r="Q15" i="30"/>
  <c r="R16" i="32"/>
  <c r="A100"/>
  <c r="R21" i="36"/>
  <c r="R100" i="32" s="1"/>
  <c r="Q18" i="33"/>
  <c r="R78" i="32"/>
  <c r="Q21" i="35"/>
  <c r="R57" i="32"/>
  <c r="A23" i="37" l="1"/>
  <c r="A132" i="32"/>
  <c r="R22" i="37"/>
  <c r="R131" i="32"/>
  <c r="R25" i="38"/>
  <c r="R156" i="32"/>
  <c r="Q16" i="30"/>
  <c r="R17" i="32"/>
  <c r="Q19" i="31"/>
  <c r="R37" i="32"/>
  <c r="A101"/>
  <c r="R22" i="36"/>
  <c r="R101" i="32" s="1"/>
  <c r="Q19" i="33"/>
  <c r="R79" i="32"/>
  <c r="Q22" i="35"/>
  <c r="R58" i="32"/>
  <c r="R23" i="37" l="1"/>
  <c r="R132" i="32"/>
  <c r="A24" i="37"/>
  <c r="A133" i="32"/>
  <c r="R26" i="38"/>
  <c r="R157" i="32"/>
  <c r="Q20" i="31"/>
  <c r="R38" i="32"/>
  <c r="Q17" i="30"/>
  <c r="R18" i="32"/>
  <c r="A102"/>
  <c r="R23" i="36"/>
  <c r="R102" i="32" s="1"/>
  <c r="Q20" i="33"/>
  <c r="R80" i="32"/>
  <c r="Q23" i="35"/>
  <c r="R59" i="32"/>
  <c r="A25" i="37" l="1"/>
  <c r="A134" i="32"/>
  <c r="R24" i="37"/>
  <c r="R133" i="32"/>
  <c r="R27" i="38"/>
  <c r="R158" i="32"/>
  <c r="Q18" i="30"/>
  <c r="R19" i="32"/>
  <c r="Q21" i="31"/>
  <c r="R39" i="32"/>
  <c r="A103"/>
  <c r="R24" i="36"/>
  <c r="R103" i="32" s="1"/>
  <c r="Q21" i="33"/>
  <c r="R81" i="32"/>
  <c r="Q24" i="35"/>
  <c r="R60" i="32"/>
  <c r="R25" i="37" l="1"/>
  <c r="R134" i="32"/>
  <c r="A26" i="37"/>
  <c r="A135" i="32"/>
  <c r="R28" i="38"/>
  <c r="R159" i="32"/>
  <c r="Q22" i="31"/>
  <c r="R40" i="32"/>
  <c r="Q19" i="30"/>
  <c r="R20" i="32"/>
  <c r="A104"/>
  <c r="R25" i="36"/>
  <c r="Q22" i="33"/>
  <c r="R82" i="32"/>
  <c r="Q25" i="35"/>
  <c r="R61" i="32"/>
  <c r="A27" i="37" l="1"/>
  <c r="A136" i="32"/>
  <c r="R26" i="37"/>
  <c r="R135" i="32"/>
  <c r="R29" i="38"/>
  <c r="R160" i="32"/>
  <c r="Q20" i="30"/>
  <c r="R21" i="32"/>
  <c r="Q23" i="31"/>
  <c r="R41" i="32"/>
  <c r="A105"/>
  <c r="R104"/>
  <c r="R26" i="36"/>
  <c r="R27" s="1"/>
  <c r="R28" s="1"/>
  <c r="R29" s="1"/>
  <c r="R30" s="1"/>
  <c r="R31" s="1"/>
  <c r="R32" s="1"/>
  <c r="Q23" i="33"/>
  <c r="R83" i="32"/>
  <c r="Q26" i="35"/>
  <c r="R62" i="32"/>
  <c r="R27" i="37" l="1"/>
  <c r="R136" i="32"/>
  <c r="A28" i="37"/>
  <c r="A137" i="32"/>
  <c r="R30" i="38"/>
  <c r="R161" i="32"/>
  <c r="Q21" i="30"/>
  <c r="R22" i="32"/>
  <c r="Q24" i="31"/>
  <c r="R42" i="32"/>
  <c r="R105"/>
  <c r="A106"/>
  <c r="R106"/>
  <c r="Q24" i="33"/>
  <c r="R84" i="32"/>
  <c r="Q27" i="35"/>
  <c r="R63" i="32"/>
  <c r="A29" i="37" l="1"/>
  <c r="A138" i="32"/>
  <c r="R28" i="37"/>
  <c r="R137" i="32"/>
  <c r="R31" i="38"/>
  <c r="R162" i="32"/>
  <c r="Q25" i="31"/>
  <c r="R43" i="32"/>
  <c r="Q22" i="30"/>
  <c r="R23" i="32"/>
  <c r="A107"/>
  <c r="R107"/>
  <c r="Q25" i="33"/>
  <c r="R85" i="32"/>
  <c r="Q28" i="35"/>
  <c r="R64" i="32"/>
  <c r="R29" i="37" l="1"/>
  <c r="R138" i="32"/>
  <c r="A30" i="37"/>
  <c r="A139" i="32"/>
  <c r="R32" i="38"/>
  <c r="R163" i="32"/>
  <c r="Q23" i="30"/>
  <c r="R24" i="32"/>
  <c r="Q26" i="31"/>
  <c r="R44" i="32"/>
  <c r="A108"/>
  <c r="R108"/>
  <c r="Q26" i="33"/>
  <c r="R86" i="32"/>
  <c r="Q29" i="35"/>
  <c r="R65" i="32"/>
  <c r="A31" i="37" l="1"/>
  <c r="A140" i="32"/>
  <c r="R30" i="37"/>
  <c r="R139" i="32"/>
  <c r="R33" i="38"/>
  <c r="R164" i="32"/>
  <c r="Q27" i="31"/>
  <c r="R45" i="32"/>
  <c r="R25"/>
  <c r="Q24" i="30"/>
  <c r="A109" i="32"/>
  <c r="R109"/>
  <c r="R87"/>
  <c r="Q27" i="33"/>
  <c r="Q30" i="35"/>
  <c r="Q31" s="1"/>
  <c r="R66" i="32"/>
  <c r="R31" i="37" l="1"/>
  <c r="R140" i="32"/>
  <c r="A32" i="37"/>
  <c r="A141" i="32"/>
  <c r="R34" i="38"/>
  <c r="R165" i="32"/>
  <c r="Q25" i="30"/>
  <c r="R26" i="32"/>
  <c r="Q32" i="35"/>
  <c r="R68" i="32"/>
  <c r="R46"/>
  <c r="Q28" i="31"/>
  <c r="A110" i="32"/>
  <c r="R110"/>
  <c r="R88"/>
  <c r="Q28" i="33"/>
  <c r="R67" i="32"/>
  <c r="A33" i="37" l="1"/>
  <c r="A142" i="32"/>
  <c r="R32" i="37"/>
  <c r="R141" i="32"/>
  <c r="R35" i="38"/>
  <c r="R166" i="32"/>
  <c r="Q33" i="35"/>
  <c r="R69" i="32"/>
  <c r="Q29" i="31"/>
  <c r="R47" i="32"/>
  <c r="Q26" i="30"/>
  <c r="R27" i="32"/>
  <c r="A111"/>
  <c r="R111"/>
  <c r="R89"/>
  <c r="Q29" i="33"/>
  <c r="R167" i="32" l="1"/>
  <c r="R36" i="38"/>
  <c r="R142" i="32"/>
  <c r="R33" i="37"/>
  <c r="A34"/>
  <c r="A143" i="32"/>
  <c r="Q30" i="31"/>
  <c r="R48" i="32"/>
  <c r="Q27" i="30"/>
  <c r="R28" i="32"/>
  <c r="Q34" i="35"/>
  <c r="R70" i="32"/>
  <c r="A112"/>
  <c r="R33" i="36"/>
  <c r="R112" i="32" s="1"/>
  <c r="R90"/>
  <c r="Q30" i="33"/>
  <c r="R37" i="38" l="1"/>
  <c r="R168" i="32"/>
  <c r="R34" i="37"/>
  <c r="R143" i="32"/>
  <c r="A144"/>
  <c r="A35" i="37"/>
  <c r="A145" i="32" s="1"/>
  <c r="Q28" i="30"/>
  <c r="R29" i="32"/>
  <c r="Q35" i="35"/>
  <c r="R71" i="32"/>
  <c r="Q31" i="31"/>
  <c r="R50" i="32" s="1"/>
  <c r="R49"/>
  <c r="A113"/>
  <c r="R34" i="36"/>
  <c r="R91" i="32"/>
  <c r="Q31" i="33"/>
  <c r="R38" i="38" l="1"/>
  <c r="R169" i="32"/>
  <c r="R35" i="37"/>
  <c r="R145" i="32" s="1"/>
  <c r="R144"/>
  <c r="Q36" i="35"/>
  <c r="R72" i="32"/>
  <c r="Q29" i="30"/>
  <c r="R30" i="32"/>
  <c r="A114"/>
  <c r="R113"/>
  <c r="R35" i="36"/>
  <c r="R92" i="32"/>
  <c r="R39" i="38" l="1"/>
  <c r="R170" i="32"/>
  <c r="Q30" i="30"/>
  <c r="R31" i="32"/>
  <c r="Q37" i="35"/>
  <c r="R74" i="32" s="1"/>
  <c r="R73"/>
  <c r="A115"/>
  <c r="R36" i="36"/>
  <c r="R114" i="32"/>
  <c r="R40" i="38" l="1"/>
  <c r="R171" i="32"/>
  <c r="Q31" i="30"/>
  <c r="Q32" s="1"/>
  <c r="R32" i="32"/>
  <c r="A116"/>
  <c r="R37" i="36"/>
  <c r="R115" i="32"/>
  <c r="R41" i="38" l="1"/>
  <c r="R172" i="32"/>
  <c r="A117"/>
  <c r="R38" i="36"/>
  <c r="R116" i="32"/>
  <c r="R42" i="38" l="1"/>
  <c r="R173" i="32"/>
  <c r="A118"/>
  <c r="R39" i="36"/>
  <c r="R117" i="32"/>
  <c r="R43" i="38" l="1"/>
  <c r="R174" i="32"/>
  <c r="A119"/>
  <c r="R40" i="36"/>
  <c r="R118" i="32"/>
  <c r="R44" i="38" l="1"/>
  <c r="R45" s="1"/>
  <c r="R46" s="1"/>
  <c r="R47" s="1"/>
  <c r="R48" s="1"/>
  <c r="R49" s="1"/>
  <c r="R50" s="1"/>
  <c r="R51" s="1"/>
  <c r="R52" s="1"/>
  <c r="R53" s="1"/>
  <c r="R175" i="32"/>
  <c r="A120"/>
  <c r="R41" i="36"/>
  <c r="R119" i="32"/>
  <c r="A121" l="1"/>
  <c r="R42" i="36"/>
  <c r="R120" i="32"/>
  <c r="A122" l="1"/>
  <c r="R43" i="36"/>
  <c r="R121" i="32"/>
  <c r="A123" l="1"/>
  <c r="R44" i="36"/>
  <c r="R122" i="32"/>
  <c r="R123" l="1"/>
</calcChain>
</file>

<file path=xl/sharedStrings.xml><?xml version="1.0" encoding="utf-8"?>
<sst xmlns="http://schemas.openxmlformats.org/spreadsheetml/2006/main" count="1870" uniqueCount="399">
  <si>
    <t>Date</t>
  </si>
  <si>
    <t>Head of A/C's</t>
  </si>
  <si>
    <t>UP DATE :</t>
  </si>
  <si>
    <t>Balance</t>
  </si>
  <si>
    <t>Withdrawn</t>
  </si>
  <si>
    <t>Deposit</t>
  </si>
  <si>
    <t>Cash deposit</t>
  </si>
  <si>
    <t>Grand Total Tk. =</t>
  </si>
  <si>
    <t>BANK STATEMENT</t>
  </si>
  <si>
    <t>Oct'18</t>
  </si>
  <si>
    <t>01.10.18</t>
  </si>
  <si>
    <t>02.10.18</t>
  </si>
  <si>
    <t>Account Name :</t>
  </si>
  <si>
    <t>SB 0091010004229</t>
  </si>
  <si>
    <t>RUPALI BANK LTD.</t>
  </si>
  <si>
    <t>SELF DEVELOPMENT CO-OPERATIVE</t>
  </si>
  <si>
    <t>03.10.18</t>
  </si>
  <si>
    <t>B.Karim</t>
  </si>
  <si>
    <t>Purpose</t>
  </si>
  <si>
    <t>Admi.</t>
  </si>
  <si>
    <t>Total</t>
  </si>
  <si>
    <t>Amount</t>
  </si>
  <si>
    <t>Account No.     :</t>
  </si>
  <si>
    <t>Md. Saiful Islam / Md. Sany Hossain / Md. Bazlul Karim.</t>
  </si>
  <si>
    <t>KERANIGONJ, DHAKA</t>
  </si>
  <si>
    <t>04.10.18</t>
  </si>
  <si>
    <t>07.10.18</t>
  </si>
  <si>
    <t>08.10.18</t>
  </si>
  <si>
    <t>09.10.18</t>
  </si>
  <si>
    <t>Ref.</t>
  </si>
  <si>
    <t xml:space="preserve">MONTH : </t>
  </si>
  <si>
    <t>Dep. By</t>
  </si>
  <si>
    <t>Deposited for</t>
  </si>
  <si>
    <t>M. Subs.</t>
  </si>
  <si>
    <t>10.10.18</t>
  </si>
  <si>
    <t>Shimul</t>
  </si>
  <si>
    <t>Saiful</t>
  </si>
  <si>
    <t>Chq.2614053</t>
  </si>
  <si>
    <t>Rashal</t>
  </si>
  <si>
    <t>11.10.18</t>
  </si>
  <si>
    <t>15.10.18</t>
  </si>
  <si>
    <t>Nasir+Monju</t>
  </si>
  <si>
    <t>Nasir-Previous</t>
  </si>
  <si>
    <t>8 Persons</t>
  </si>
  <si>
    <t>4 Persons</t>
  </si>
  <si>
    <t>3 Persons</t>
  </si>
  <si>
    <t>Collection</t>
  </si>
  <si>
    <t>Monthly Subs.</t>
  </si>
  <si>
    <t>Bayna for land pur.</t>
  </si>
  <si>
    <t>Bank charge</t>
  </si>
  <si>
    <t>Ayub</t>
  </si>
  <si>
    <t>18.10.18</t>
  </si>
  <si>
    <t>DS-41531</t>
  </si>
  <si>
    <t>DS-41532</t>
  </si>
  <si>
    <t>DS-41533</t>
  </si>
  <si>
    <t>DS-2411</t>
  </si>
  <si>
    <t>DS-2412</t>
  </si>
  <si>
    <t>DS-2418</t>
  </si>
  <si>
    <t>DS-41534</t>
  </si>
  <si>
    <t>DS-27883</t>
  </si>
  <si>
    <t>DS-41535</t>
  </si>
  <si>
    <t>DS-55863</t>
  </si>
  <si>
    <t>DS-55951</t>
  </si>
  <si>
    <t>30.10.18</t>
  </si>
  <si>
    <t>Sany Hossain</t>
  </si>
  <si>
    <t>Jun+Jul'18</t>
  </si>
  <si>
    <t>DS-42447</t>
  </si>
  <si>
    <t>HIDE</t>
  </si>
  <si>
    <t>07.11.18</t>
  </si>
  <si>
    <t>NOV'18</t>
  </si>
  <si>
    <t>04.11.18</t>
  </si>
  <si>
    <t>Nov'18</t>
  </si>
  <si>
    <t>M.R No.</t>
  </si>
  <si>
    <t>Monjurul</t>
  </si>
  <si>
    <t>05.11.18</t>
  </si>
  <si>
    <t>Ayub Ali</t>
  </si>
  <si>
    <t>Hide</t>
  </si>
  <si>
    <t>Sajib</t>
  </si>
  <si>
    <t>Shimul-1</t>
  </si>
  <si>
    <t>Land purchase</t>
  </si>
  <si>
    <t>Others</t>
  </si>
  <si>
    <t>P.M. Subs.</t>
  </si>
  <si>
    <t xml:space="preserve">Kamrul </t>
  </si>
  <si>
    <t>Saiful-1</t>
  </si>
  <si>
    <t>Saiful-2</t>
  </si>
  <si>
    <t>Depodit  By</t>
  </si>
  <si>
    <t>FTM</t>
  </si>
  <si>
    <t>Nasir</t>
  </si>
  <si>
    <t>14.11.18</t>
  </si>
  <si>
    <t>25.11.18</t>
  </si>
  <si>
    <t>K.Nahar</t>
  </si>
  <si>
    <t>B.D.Slip</t>
  </si>
  <si>
    <t>DS-41536</t>
  </si>
  <si>
    <t>DS-55971</t>
  </si>
  <si>
    <t>DS-48471</t>
  </si>
  <si>
    <t>DS-48466</t>
  </si>
  <si>
    <t>DS-48421</t>
  </si>
  <si>
    <t>DS-48411</t>
  </si>
  <si>
    <t>DS-48360</t>
  </si>
  <si>
    <t>DS-2414</t>
  </si>
  <si>
    <t>DS-41538</t>
  </si>
  <si>
    <t>DS-55823</t>
  </si>
  <si>
    <t>M.R # 110</t>
  </si>
  <si>
    <t>M.R # 111</t>
  </si>
  <si>
    <t>M.R # 112</t>
  </si>
  <si>
    <t>M.R # 113</t>
  </si>
  <si>
    <t>M.R # 114</t>
  </si>
  <si>
    <t>M.R # 115</t>
  </si>
  <si>
    <t>M.R # 116</t>
  </si>
  <si>
    <t>M.R # 117</t>
  </si>
  <si>
    <t>M.R # 118</t>
  </si>
  <si>
    <t>M.R # 119</t>
  </si>
  <si>
    <t>M.R # 120</t>
  </si>
  <si>
    <t>M.R # 121</t>
  </si>
  <si>
    <t>M.R # 122</t>
  </si>
  <si>
    <t>M.R # 123</t>
  </si>
  <si>
    <t>M.R # 124</t>
  </si>
  <si>
    <t>M.R # 125</t>
  </si>
  <si>
    <t>M.R # 126</t>
  </si>
  <si>
    <t>M.R # 127</t>
  </si>
  <si>
    <t>Bank</t>
  </si>
  <si>
    <t>M.R # 128</t>
  </si>
  <si>
    <t>M.R # 129</t>
  </si>
  <si>
    <t>M.R # 130</t>
  </si>
  <si>
    <t>M.R # 131</t>
  </si>
  <si>
    <t>M.R # 132</t>
  </si>
  <si>
    <t>M.R # 133</t>
  </si>
  <si>
    <t>M.R # 134</t>
  </si>
  <si>
    <t>M.R # 135</t>
  </si>
  <si>
    <t>M.R # 136</t>
  </si>
  <si>
    <t>M.R # 137</t>
  </si>
  <si>
    <t>M.R # 138</t>
  </si>
  <si>
    <t>M.R # 139</t>
  </si>
  <si>
    <t>M.R # 140</t>
  </si>
  <si>
    <t>M.R # 141</t>
  </si>
  <si>
    <t>M.R # 142</t>
  </si>
  <si>
    <t>M.R # 143</t>
  </si>
  <si>
    <t>Dec'18</t>
  </si>
  <si>
    <t>31.12.18</t>
  </si>
  <si>
    <t>DS-</t>
  </si>
  <si>
    <t xml:space="preserve">M.R # </t>
  </si>
  <si>
    <t>01.12.18</t>
  </si>
  <si>
    <t>02.12.18</t>
  </si>
  <si>
    <t>DS-48472</t>
  </si>
  <si>
    <t>DS-2415</t>
  </si>
  <si>
    <t>03.12.18</t>
  </si>
  <si>
    <t>DS-55972</t>
  </si>
  <si>
    <t>04.12.18</t>
  </si>
  <si>
    <t>DS-2416</t>
  </si>
  <si>
    <t>DS-48413</t>
  </si>
  <si>
    <t>Sani-1</t>
  </si>
  <si>
    <t>Sani-2</t>
  </si>
  <si>
    <t>05.12.18</t>
  </si>
  <si>
    <t>DS-2417</t>
  </si>
  <si>
    <t>Code</t>
  </si>
  <si>
    <t>Sultana</t>
  </si>
  <si>
    <t>10.12.18</t>
  </si>
  <si>
    <t>DS-41540</t>
  </si>
  <si>
    <t>24.12.18</t>
  </si>
  <si>
    <t>DS-55975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</si>
  <si>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</si>
  <si>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</si>
  <si>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</si>
  <si>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</si>
  <si>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</si>
  <si>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</si>
  <si>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</si>
  <si>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</si>
  <si>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</si>
  <si>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Name</t>
  </si>
  <si>
    <t>Remarks</t>
  </si>
  <si>
    <t>Paid</t>
  </si>
  <si>
    <t>M.R # 144</t>
  </si>
  <si>
    <t>Sany-1</t>
  </si>
  <si>
    <t>Sany-2</t>
  </si>
  <si>
    <t>Habibul</t>
  </si>
  <si>
    <t>Kamrul</t>
  </si>
  <si>
    <t>Shahid</t>
  </si>
  <si>
    <t>Rasel</t>
  </si>
  <si>
    <t>Rafiqual</t>
  </si>
  <si>
    <t>C.Month</t>
  </si>
  <si>
    <t>Jan'19</t>
  </si>
  <si>
    <t>01.01.19</t>
  </si>
  <si>
    <t>02.01.19</t>
  </si>
  <si>
    <t>DS-55976</t>
  </si>
  <si>
    <t>DS-48473</t>
  </si>
  <si>
    <t>M.R # 145</t>
  </si>
  <si>
    <t>M.R # 146</t>
  </si>
  <si>
    <t xml:space="preserve">Nasir </t>
  </si>
  <si>
    <t>Rafiqul</t>
  </si>
  <si>
    <t>M.R # 147</t>
  </si>
  <si>
    <t>M.R # 148</t>
  </si>
  <si>
    <t>M.R # 149</t>
  </si>
  <si>
    <t>M.R # 150</t>
  </si>
  <si>
    <t>03.01.19</t>
  </si>
  <si>
    <t>DS-55977</t>
  </si>
  <si>
    <t>M.R # 151</t>
  </si>
  <si>
    <t>M.R # 152</t>
  </si>
  <si>
    <t>DS-30569</t>
  </si>
  <si>
    <t>M.R # 153</t>
  </si>
  <si>
    <t>M.R # 154</t>
  </si>
  <si>
    <t>M.R # 155</t>
  </si>
  <si>
    <t>M.R # 156</t>
  </si>
  <si>
    <t>M.R # 157</t>
  </si>
  <si>
    <t>DS-48423</t>
  </si>
  <si>
    <t>06.01.19</t>
  </si>
  <si>
    <t>Land pur-Phase-1</t>
  </si>
  <si>
    <t>Land pur-Phase-2</t>
  </si>
  <si>
    <t>Land pur. Phase-1</t>
  </si>
  <si>
    <t>M.R # 158</t>
  </si>
  <si>
    <t>DS-48414</t>
  </si>
  <si>
    <t>GRAND TOTAL</t>
  </si>
  <si>
    <t>CODE</t>
  </si>
  <si>
    <t>M. R. #</t>
  </si>
  <si>
    <t>Bank deposited</t>
  </si>
  <si>
    <t>L.Phase-1</t>
  </si>
  <si>
    <t>L.Phase-2</t>
  </si>
  <si>
    <t>Bank Interest</t>
  </si>
  <si>
    <t>30.11.18</t>
  </si>
  <si>
    <t xml:space="preserve">Bank Charge </t>
  </si>
  <si>
    <t>SDC</t>
  </si>
  <si>
    <t>07.01.19</t>
  </si>
  <si>
    <t>Nov'18-Jan'19</t>
  </si>
  <si>
    <t>DS-46241</t>
  </si>
  <si>
    <t>M.R # 159</t>
  </si>
  <si>
    <t>M.R # 160</t>
  </si>
  <si>
    <t>on Interest</t>
  </si>
  <si>
    <t>amount</t>
  </si>
  <si>
    <t>Interest applied</t>
  </si>
  <si>
    <t xml:space="preserve">TDS deduction  </t>
  </si>
  <si>
    <t>Excise duty</t>
  </si>
  <si>
    <t>Charge</t>
  </si>
  <si>
    <t>Maintenance</t>
  </si>
  <si>
    <t xml:space="preserve">VAT on </t>
  </si>
  <si>
    <t>SMS Charge</t>
  </si>
  <si>
    <t>Trans. Alert</t>
  </si>
  <si>
    <t>VAT</t>
  </si>
  <si>
    <t>B.St. 395,650 Ok.</t>
  </si>
  <si>
    <t>SDC/Bank</t>
  </si>
  <si>
    <t>Slip No.</t>
  </si>
  <si>
    <t>Bank deposit</t>
  </si>
  <si>
    <t>M. R.</t>
  </si>
  <si>
    <t>Number</t>
  </si>
  <si>
    <t>Member</t>
  </si>
  <si>
    <t>( All details )</t>
  </si>
  <si>
    <t>DATE :</t>
  </si>
  <si>
    <t>08.01.19</t>
  </si>
  <si>
    <t>DS-31286</t>
  </si>
  <si>
    <t>M.R # 161</t>
  </si>
  <si>
    <t>31.01.19</t>
  </si>
  <si>
    <t>M.R # 162</t>
  </si>
  <si>
    <t>DS-48415</t>
  </si>
  <si>
    <t>B. KARIM</t>
  </si>
  <si>
    <t>01.02.19</t>
  </si>
  <si>
    <t>Feb'19</t>
  </si>
  <si>
    <t>DS-48474</t>
  </si>
  <si>
    <t>03.02.19</t>
  </si>
  <si>
    <t>M.R # 163</t>
  </si>
  <si>
    <t>M.R # 164</t>
  </si>
  <si>
    <t>DS-48475</t>
  </si>
  <si>
    <t>DS-48476</t>
  </si>
  <si>
    <t>M.R # 165</t>
  </si>
  <si>
    <t>Nov'18-Feb'19</t>
  </si>
  <si>
    <t>( From - To )</t>
  </si>
  <si>
    <t>DS-50899</t>
  </si>
  <si>
    <t>M.R # 166</t>
  </si>
  <si>
    <t>Cash deposited</t>
  </si>
  <si>
    <t>Cheque depodited</t>
  </si>
  <si>
    <t>DS-50900</t>
  </si>
  <si>
    <t>M.R # 167</t>
  </si>
  <si>
    <t>M.R # 168</t>
  </si>
  <si>
    <t>DS-2419</t>
  </si>
  <si>
    <t>M.R # 170</t>
  </si>
  <si>
    <t>M.R # 171</t>
  </si>
  <si>
    <t>M.R # 172</t>
  </si>
  <si>
    <t>M.R # 173</t>
  </si>
  <si>
    <t>04.02.19</t>
  </si>
  <si>
    <t>07.02.19</t>
  </si>
  <si>
    <t>DS-2420</t>
  </si>
  <si>
    <t>DS-50751</t>
  </si>
  <si>
    <t>DS-50752</t>
  </si>
  <si>
    <t>M.R # 174</t>
  </si>
  <si>
    <t>M.R # 175</t>
  </si>
  <si>
    <t>M.R # 176</t>
  </si>
  <si>
    <t>M.R # 177</t>
  </si>
  <si>
    <t>M.R # 178</t>
  </si>
  <si>
    <t>M.R # 179</t>
  </si>
  <si>
    <t>M.R # 180</t>
  </si>
  <si>
    <t>M.R # 182</t>
  </si>
  <si>
    <t>M.R # 183</t>
  </si>
  <si>
    <t>M.R # 184</t>
  </si>
  <si>
    <t>13.02.19</t>
  </si>
  <si>
    <t>DS-46242</t>
  </si>
  <si>
    <t>DS-55980</t>
  </si>
  <si>
    <t>Semul</t>
  </si>
  <si>
    <t>DS-48416</t>
  </si>
  <si>
    <t>DS-46243</t>
  </si>
  <si>
    <t>14.02.19</t>
  </si>
  <si>
    <t>M.R # 169</t>
  </si>
  <si>
    <t>M.R # 181</t>
  </si>
  <si>
    <t>DS-50753</t>
  </si>
  <si>
    <t>M.R # 185</t>
  </si>
  <si>
    <t>17.02.19</t>
  </si>
  <si>
    <t>DS-50754</t>
  </si>
  <si>
    <t>M.R # 186</t>
  </si>
  <si>
    <t>M.R # 187</t>
  </si>
  <si>
    <t>DS-50755</t>
  </si>
  <si>
    <t>18.02.18</t>
  </si>
  <si>
    <t>19.02.19</t>
  </si>
  <si>
    <t>DS-50804</t>
  </si>
  <si>
    <t>M.R # 188</t>
  </si>
  <si>
    <t>M.R # 189</t>
  </si>
  <si>
    <t>DS-50802</t>
  </si>
  <si>
    <t>M.R # 190</t>
  </si>
  <si>
    <t>M.R # 191</t>
  </si>
  <si>
    <t>26.02.19</t>
  </si>
  <si>
    <t>27.02.19</t>
  </si>
  <si>
    <t>DS-46244</t>
  </si>
  <si>
    <t>DS-46245</t>
  </si>
  <si>
    <t>M.R # 192</t>
  </si>
  <si>
    <t>M.R # 193</t>
  </si>
  <si>
    <t>Mar'19</t>
  </si>
  <si>
    <t>01.03.19</t>
  </si>
  <si>
    <t>04.03.19</t>
  </si>
  <si>
    <t>L.Phase-3</t>
  </si>
  <si>
    <t>DS-48477</t>
  </si>
  <si>
    <t>DS-48478</t>
  </si>
  <si>
    <t>05.03.19</t>
  </si>
  <si>
    <t>DS-14021</t>
  </si>
  <si>
    <t>06.03.19</t>
  </si>
  <si>
    <t>DS-48417</t>
  </si>
  <si>
    <t>DS-50758</t>
  </si>
  <si>
    <t>10.03.19</t>
  </si>
  <si>
    <t>DS-50759</t>
  </si>
  <si>
    <t>11.03.19</t>
  </si>
  <si>
    <t>Prev. Monthly Subs.</t>
  </si>
  <si>
    <t>20.03.19</t>
  </si>
  <si>
    <t>27.03.19</t>
  </si>
  <si>
    <t>DS-14796</t>
  </si>
  <si>
    <t>01.04.19</t>
  </si>
  <si>
    <t>30.04.19</t>
  </si>
  <si>
    <t>Apr'19</t>
  </si>
  <si>
    <t>M.R # 212</t>
  </si>
  <si>
    <t>M.R # 215</t>
  </si>
  <si>
    <t>M.R # 216</t>
  </si>
  <si>
    <t>M.R # 217</t>
  </si>
  <si>
    <t>M.R # 218</t>
  </si>
  <si>
    <t>M.R # 219</t>
  </si>
  <si>
    <t>DS-48479</t>
  </si>
  <si>
    <t>C.M. Subs.</t>
  </si>
  <si>
    <t>02.04.19</t>
  </si>
  <si>
    <t>03.04.19</t>
  </si>
  <si>
    <t>DS-48425</t>
  </si>
  <si>
    <t>M.R # 213</t>
  </si>
  <si>
    <t>M.R # 214</t>
  </si>
  <si>
    <t>Advance</t>
  </si>
  <si>
    <t>May'19</t>
  </si>
  <si>
    <t>DS-14026</t>
  </si>
  <si>
    <t>07.04.19</t>
  </si>
  <si>
    <t>DS-39661</t>
  </si>
  <si>
    <t>Advance-May'19</t>
  </si>
  <si>
    <t>08.04.19</t>
  </si>
  <si>
    <t>DS-30662</t>
  </si>
  <si>
    <t>DS-30661</t>
  </si>
  <si>
    <t>15.04.19</t>
  </si>
  <si>
    <t>Osman</t>
  </si>
  <si>
    <t>Admission fee</t>
  </si>
  <si>
    <t>Cash</t>
  </si>
  <si>
    <t>M.R # 223</t>
  </si>
  <si>
    <t>DS-94512</t>
  </si>
  <si>
    <t>M.R # 220</t>
  </si>
  <si>
    <t>M.R # 221</t>
  </si>
  <si>
    <t>M.R # 222</t>
  </si>
  <si>
    <t>Land pur-Phase-1+2</t>
  </si>
  <si>
    <t>Land pur-Phase-3</t>
  </si>
  <si>
    <t>21.04.19</t>
  </si>
  <si>
    <t>DS-94603</t>
  </si>
  <si>
    <t>M.R # 226</t>
  </si>
  <si>
    <t>M.R # 224</t>
  </si>
  <si>
    <t>M.R # 225</t>
  </si>
  <si>
    <t>DS-94612</t>
  </si>
  <si>
    <t>Jahirul</t>
  </si>
  <si>
    <t>24.04.19</t>
  </si>
  <si>
    <t>DS-19699</t>
  </si>
  <si>
    <t>M.R # 227</t>
  </si>
  <si>
    <t>Monthly Subs.-Advance</t>
  </si>
  <si>
    <t>M.R # 228</t>
  </si>
  <si>
    <t>M.R # 229</t>
  </si>
  <si>
    <t>M.R # 230</t>
  </si>
  <si>
    <t>M.R # 231</t>
  </si>
  <si>
    <t>25.04.19</t>
  </si>
  <si>
    <t>Cash refund</t>
  </si>
  <si>
    <t>Cash withdrawn</t>
  </si>
  <si>
    <t>Chq-2614054</t>
  </si>
  <si>
    <t>Chq-2614055</t>
  </si>
  <si>
    <t>29.04.19</t>
  </si>
  <si>
    <t>DS-46247</t>
  </si>
  <si>
    <t xml:space="preserve">M.R # 232 </t>
  </si>
  <si>
    <t>M.R # 233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</si>
</sst>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sz val="12"/>
      <color theme="7" tint="0.79998168889431442"/>
      <name val="Arial"/>
      <family val="2"/>
    </font>
    <font>
      <sz val="10"/>
      <color theme="1" tint="0.49998474074526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10"/>
      <color theme="9" tint="0.79998168889431442"/>
      <name val="Arial"/>
      <family val="2"/>
    </font>
    <font>
      <sz val="12"/>
      <color theme="1"/>
      <name val="Arial"/>
      <family val="2"/>
    </font>
    <font>
      <sz val="8"/>
      <color theme="9" tint="0.7999816888943144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9">
    <xf numFmtId="0" fontId="0" fillId="0" borderId="0" xfId="0"/>
    <xf numFmtId="0" fontId="5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5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164" fontId="2" fillId="0" borderId="27" xfId="1" applyNumberFormat="1" applyFont="1" applyFill="1" applyBorder="1" applyAlignment="1">
      <alignment horizontal="center" vertical="center"/>
    </xf>
    <xf numFmtId="164" fontId="5" fillId="0" borderId="29" xfId="1" applyNumberFormat="1" applyFont="1" applyFill="1" applyBorder="1" applyAlignment="1">
      <alignment vertical="center"/>
    </xf>
    <xf numFmtId="164" fontId="5" fillId="0" borderId="30" xfId="1" applyNumberFormat="1" applyFont="1" applyFill="1" applyBorder="1" applyAlignment="1">
      <alignment vertical="center"/>
    </xf>
    <xf numFmtId="164" fontId="5" fillId="0" borderId="31" xfId="1" applyNumberFormat="1" applyFont="1" applyFill="1" applyBorder="1" applyAlignment="1">
      <alignment vertical="center"/>
    </xf>
    <xf numFmtId="164" fontId="5" fillId="0" borderId="24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vertical="center"/>
    </xf>
    <xf numFmtId="164" fontId="5" fillId="0" borderId="26" xfId="1" applyNumberFormat="1" applyFont="1" applyFill="1" applyBorder="1" applyAlignment="1">
      <alignment vertical="center"/>
    </xf>
    <xf numFmtId="164" fontId="5" fillId="0" borderId="25" xfId="1" applyNumberFormat="1" applyFont="1" applyFill="1" applyBorder="1" applyAlignment="1">
      <alignment vertical="center"/>
    </xf>
    <xf numFmtId="164" fontId="5" fillId="0" borderId="1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64" fontId="2" fillId="0" borderId="12" xfId="1" applyNumberFormat="1" applyFont="1" applyFill="1" applyBorder="1" applyAlignment="1">
      <alignment vertical="center"/>
    </xf>
    <xf numFmtId="164" fontId="2" fillId="0" borderId="34" xfId="1" applyNumberFormat="1" applyFont="1" applyFill="1" applyBorder="1" applyAlignment="1">
      <alignment vertical="center"/>
    </xf>
    <xf numFmtId="164" fontId="2" fillId="0" borderId="33" xfId="1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3" borderId="0" xfId="0" applyFill="1"/>
    <xf numFmtId="0" fontId="5" fillId="0" borderId="50" xfId="0" applyFont="1" applyFill="1" applyBorder="1" applyAlignment="1">
      <alignment vertical="center"/>
    </xf>
    <xf numFmtId="0" fontId="5" fillId="0" borderId="0" xfId="0" applyFont="1" applyFill="1"/>
    <xf numFmtId="0" fontId="4" fillId="0" borderId="21" xfId="0" applyFont="1" applyFill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Alignment="1">
      <alignment horizontal="center"/>
    </xf>
    <xf numFmtId="164" fontId="2" fillId="0" borderId="39" xfId="1" applyNumberFormat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vertical="center"/>
    </xf>
    <xf numFmtId="164" fontId="5" fillId="0" borderId="10" xfId="1" applyNumberFormat="1" applyFont="1" applyFill="1" applyBorder="1" applyAlignment="1">
      <alignment vertical="center"/>
    </xf>
    <xf numFmtId="164" fontId="5" fillId="0" borderId="15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15" fillId="0" borderId="48" xfId="0" quotePrefix="1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vertical="center"/>
    </xf>
    <xf numFmtId="164" fontId="5" fillId="0" borderId="48" xfId="1" applyNumberFormat="1" applyFont="1" applyFill="1" applyBorder="1" applyAlignment="1">
      <alignment vertical="center"/>
    </xf>
    <xf numFmtId="164" fontId="2" fillId="0" borderId="38" xfId="1" applyNumberFormat="1" applyFont="1" applyFill="1" applyBorder="1" applyAlignment="1">
      <alignment horizontal="center" vertical="center"/>
    </xf>
    <xf numFmtId="0" fontId="15" fillId="0" borderId="19" xfId="0" quotePrefix="1" applyFont="1" applyFill="1" applyBorder="1" applyAlignment="1">
      <alignment horizontal="center"/>
    </xf>
    <xf numFmtId="0" fontId="15" fillId="0" borderId="32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164" fontId="5" fillId="0" borderId="58" xfId="1" applyNumberFormat="1" applyFont="1" applyFill="1" applyBorder="1" applyAlignment="1">
      <alignment vertical="center"/>
    </xf>
    <xf numFmtId="164" fontId="5" fillId="0" borderId="54" xfId="1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55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5" fillId="4" borderId="1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4" fillId="6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56" xfId="0" applyFont="1" applyFill="1" applyBorder="1" applyAlignment="1"/>
    <xf numFmtId="0" fontId="0" fillId="0" borderId="22" xfId="0" applyFill="1" applyBorder="1" applyAlignment="1"/>
    <xf numFmtId="0" fontId="2" fillId="0" borderId="23" xfId="0" applyFont="1" applyFill="1" applyBorder="1" applyAlignment="1"/>
    <xf numFmtId="0" fontId="2" fillId="0" borderId="57" xfId="0" applyFont="1" applyFill="1" applyBorder="1" applyAlignment="1"/>
    <xf numFmtId="0" fontId="0" fillId="0" borderId="18" xfId="0" applyFill="1" applyBorder="1" applyAlignment="1"/>
    <xf numFmtId="0" fontId="5" fillId="0" borderId="5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0" fontId="5" fillId="0" borderId="60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164" fontId="5" fillId="0" borderId="28" xfId="1" applyNumberFormat="1" applyFont="1" applyFill="1" applyBorder="1" applyAlignment="1">
      <alignment vertical="center"/>
    </xf>
    <xf numFmtId="0" fontId="0" fillId="0" borderId="2" xfId="0" applyBorder="1"/>
    <xf numFmtId="0" fontId="15" fillId="0" borderId="22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4" borderId="25" xfId="0" applyFont="1" applyFill="1" applyBorder="1" applyAlignment="1">
      <alignment horizontal="left"/>
    </xf>
    <xf numFmtId="164" fontId="2" fillId="0" borderId="65" xfId="1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left"/>
    </xf>
    <xf numFmtId="0" fontId="15" fillId="0" borderId="9" xfId="0" quotePrefix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1" xfId="0" quotePrefix="1" applyFont="1" applyFill="1" applyBorder="1" applyAlignment="1">
      <alignment horizontal="center"/>
    </xf>
    <xf numFmtId="0" fontId="15" fillId="0" borderId="26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vertical="center"/>
    </xf>
    <xf numFmtId="164" fontId="5" fillId="0" borderId="17" xfId="1" applyNumberFormat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6" xfId="0" applyFont="1" applyFill="1" applyBorder="1" applyAlignment="1">
      <alignment horizontal="right" vertical="center"/>
    </xf>
    <xf numFmtId="0" fontId="5" fillId="7" borderId="26" xfId="0" applyFont="1" applyFill="1" applyBorder="1" applyAlignment="1">
      <alignment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164" fontId="5" fillId="7" borderId="11" xfId="1" applyNumberFormat="1" applyFont="1" applyFill="1" applyBorder="1" applyAlignment="1">
      <alignment vertical="center"/>
    </xf>
    <xf numFmtId="164" fontId="5" fillId="7" borderId="6" xfId="1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164" fontId="5" fillId="0" borderId="45" xfId="1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5" fillId="7" borderId="61" xfId="0" applyFont="1" applyFill="1" applyBorder="1" applyAlignment="1">
      <alignment vertical="center"/>
    </xf>
    <xf numFmtId="164" fontId="2" fillId="0" borderId="65" xfId="1" applyNumberFormat="1" applyFont="1" applyFill="1" applyBorder="1" applyAlignment="1">
      <alignment horizontal="center" vertical="center"/>
    </xf>
    <xf numFmtId="164" fontId="2" fillId="0" borderId="39" xfId="1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164" fontId="5" fillId="0" borderId="61" xfId="1" applyNumberFormat="1" applyFont="1" applyFill="1" applyBorder="1" applyAlignment="1">
      <alignment vertical="center"/>
    </xf>
    <xf numFmtId="164" fontId="5" fillId="7" borderId="61" xfId="1" applyNumberFormat="1" applyFont="1" applyFill="1" applyBorder="1" applyAlignment="1">
      <alignment vertical="center"/>
    </xf>
    <xf numFmtId="0" fontId="0" fillId="0" borderId="39" xfId="0" applyFill="1" applyBorder="1"/>
    <xf numFmtId="0" fontId="0" fillId="0" borderId="32" xfId="0" applyFill="1" applyBorder="1"/>
    <xf numFmtId="0" fontId="0" fillId="0" borderId="14" xfId="0" applyFill="1" applyBorder="1"/>
    <xf numFmtId="164" fontId="5" fillId="0" borderId="19" xfId="1" applyNumberFormat="1" applyFont="1" applyFill="1" applyBorder="1" applyAlignment="1">
      <alignment vertical="center"/>
    </xf>
    <xf numFmtId="0" fontId="5" fillId="7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vertical="center"/>
    </xf>
    <xf numFmtId="164" fontId="5" fillId="0" borderId="42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/>
    </xf>
    <xf numFmtId="164" fontId="5" fillId="2" borderId="62" xfId="1" applyNumberFormat="1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7" borderId="55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0" fillId="0" borderId="0" xfId="0" applyBorder="1"/>
    <xf numFmtId="0" fontId="4" fillId="0" borderId="32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17" fillId="5" borderId="10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2" fillId="0" borderId="20" xfId="0" applyFont="1" applyFill="1" applyBorder="1" applyAlignment="1"/>
    <xf numFmtId="0" fontId="2" fillId="0" borderId="7" xfId="0" applyFont="1" applyFill="1" applyBorder="1" applyAlignment="1"/>
    <xf numFmtId="0" fontId="2" fillId="0" borderId="24" xfId="0" applyFont="1" applyFill="1" applyBorder="1" applyAlignment="1"/>
    <xf numFmtId="0" fontId="2" fillId="0" borderId="65" xfId="0" applyFont="1" applyFill="1" applyBorder="1" applyAlignment="1"/>
    <xf numFmtId="0" fontId="2" fillId="0" borderId="59" xfId="0" applyFont="1" applyFill="1" applyBorder="1" applyAlignment="1"/>
    <xf numFmtId="0" fontId="2" fillId="0" borderId="66" xfId="0" applyFont="1" applyFill="1" applyBorder="1" applyAlignment="1"/>
    <xf numFmtId="0" fontId="2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0" fillId="7" borderId="54" xfId="0" applyFill="1" applyBorder="1"/>
    <xf numFmtId="0" fontId="5" fillId="7" borderId="27" xfId="0" applyFont="1" applyFill="1" applyBorder="1" applyAlignment="1">
      <alignment vertical="center"/>
    </xf>
    <xf numFmtId="0" fontId="5" fillId="7" borderId="3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27" xfId="0" applyFont="1" applyFill="1" applyBorder="1" applyAlignment="1">
      <alignment horizontal="center" vertical="center"/>
    </xf>
    <xf numFmtId="164" fontId="5" fillId="7" borderId="27" xfId="1" applyNumberFormat="1" applyFont="1" applyFill="1" applyBorder="1" applyAlignment="1">
      <alignment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vertical="center"/>
    </xf>
    <xf numFmtId="0" fontId="5" fillId="7" borderId="44" xfId="0" applyFont="1" applyFill="1" applyBorder="1" applyAlignment="1">
      <alignment vertical="center"/>
    </xf>
    <xf numFmtId="0" fontId="5" fillId="7" borderId="3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vertical="center"/>
    </xf>
    <xf numFmtId="164" fontId="5" fillId="0" borderId="35" xfId="1" applyNumberFormat="1" applyFont="1" applyFill="1" applyBorder="1" applyAlignment="1">
      <alignment vertical="center"/>
    </xf>
    <xf numFmtId="164" fontId="5" fillId="0" borderId="52" xfId="1" applyNumberFormat="1" applyFont="1" applyFill="1" applyBorder="1" applyAlignment="1">
      <alignment vertical="center"/>
    </xf>
    <xf numFmtId="164" fontId="2" fillId="0" borderId="30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vertical="center"/>
    </xf>
    <xf numFmtId="0" fontId="9" fillId="0" borderId="72" xfId="0" applyFont="1" applyFill="1" applyBorder="1" applyAlignment="1">
      <alignment vertical="center"/>
    </xf>
    <xf numFmtId="0" fontId="15" fillId="0" borderId="58" xfId="0" quotePrefix="1" applyFont="1" applyFill="1" applyBorder="1" applyAlignment="1">
      <alignment horizontal="center"/>
    </xf>
    <xf numFmtId="0" fontId="15" fillId="0" borderId="43" xfId="0" applyFont="1" applyFill="1" applyBorder="1" applyAlignment="1">
      <alignment horizontal="left"/>
    </xf>
    <xf numFmtId="0" fontId="5" fillId="0" borderId="65" xfId="0" applyFont="1" applyFill="1" applyBorder="1" applyAlignment="1">
      <alignment vertical="center"/>
    </xf>
    <xf numFmtId="164" fontId="2" fillId="0" borderId="59" xfId="1" applyNumberFormat="1" applyFont="1" applyFill="1" applyBorder="1" applyAlignment="1">
      <alignment vertical="center"/>
    </xf>
    <xf numFmtId="164" fontId="2" fillId="0" borderId="68" xfId="1" applyNumberFormat="1" applyFont="1" applyFill="1" applyBorder="1" applyAlignment="1">
      <alignment vertical="center"/>
    </xf>
    <xf numFmtId="164" fontId="2" fillId="0" borderId="73" xfId="1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69" xfId="0" applyFont="1" applyFill="1" applyBorder="1" applyAlignment="1">
      <alignment vertical="center"/>
    </xf>
    <xf numFmtId="164" fontId="5" fillId="3" borderId="7" xfId="1" applyNumberFormat="1" applyFont="1" applyFill="1" applyBorder="1" applyAlignment="1">
      <alignment vertical="center"/>
    </xf>
    <xf numFmtId="164" fontId="5" fillId="3" borderId="0" xfId="1" applyNumberFormat="1" applyFont="1" applyFill="1" applyBorder="1" applyAlignment="1">
      <alignment vertical="center"/>
    </xf>
    <xf numFmtId="164" fontId="5" fillId="3" borderId="20" xfId="1" applyNumberFormat="1" applyFont="1" applyFill="1" applyBorder="1" applyAlignment="1">
      <alignment vertical="center"/>
    </xf>
    <xf numFmtId="164" fontId="5" fillId="3" borderId="24" xfId="1" applyNumberFormat="1" applyFont="1" applyFill="1" applyBorder="1" applyAlignment="1">
      <alignment vertical="center"/>
    </xf>
    <xf numFmtId="164" fontId="5" fillId="3" borderId="27" xfId="1" applyNumberFormat="1" applyFont="1" applyFill="1" applyBorder="1" applyAlignment="1">
      <alignment vertical="center"/>
    </xf>
    <xf numFmtId="164" fontId="5" fillId="3" borderId="69" xfId="1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51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/>
    </xf>
    <xf numFmtId="0" fontId="2" fillId="0" borderId="71" xfId="0" applyFont="1" applyFill="1" applyBorder="1" applyAlignment="1">
      <alignment vertical="center"/>
    </xf>
    <xf numFmtId="164" fontId="2" fillId="0" borderId="69" xfId="1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2" fillId="0" borderId="1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5" fillId="0" borderId="55" xfId="0" applyFont="1" applyFill="1" applyBorder="1" applyAlignment="1">
      <alignment horizontal="left"/>
    </xf>
    <xf numFmtId="164" fontId="2" fillId="0" borderId="5" xfId="1" applyNumberFormat="1" applyFont="1" applyFill="1" applyBorder="1" applyAlignment="1">
      <alignment horizontal="center" vertical="center"/>
    </xf>
    <xf numFmtId="0" fontId="0" fillId="0" borderId="74" xfId="0" applyFill="1" applyBorder="1"/>
    <xf numFmtId="0" fontId="2" fillId="0" borderId="5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5" fillId="2" borderId="1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vertical="center"/>
    </xf>
    <xf numFmtId="164" fontId="5" fillId="2" borderId="61" xfId="1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vertical="center"/>
    </xf>
    <xf numFmtId="0" fontId="0" fillId="2" borderId="14" xfId="0" applyFill="1" applyBorder="1"/>
    <xf numFmtId="0" fontId="14" fillId="8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164" fontId="2" fillId="2" borderId="39" xfId="1" applyNumberFormat="1" applyFont="1" applyFill="1" applyBorder="1" applyAlignment="1">
      <alignment vertical="center"/>
    </xf>
    <xf numFmtId="164" fontId="2" fillId="4" borderId="5" xfId="1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164" fontId="0" fillId="3" borderId="0" xfId="1" applyNumberFormat="1" applyFont="1" applyFill="1"/>
    <xf numFmtId="0" fontId="2" fillId="0" borderId="4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5" fillId="0" borderId="61" xfId="0" quotePrefix="1" applyFont="1" applyFill="1" applyBorder="1" applyAlignment="1">
      <alignment horizontal="center"/>
    </xf>
    <xf numFmtId="0" fontId="15" fillId="0" borderId="46" xfId="0" applyFont="1" applyFill="1" applyBorder="1" applyAlignment="1">
      <alignment horizontal="left"/>
    </xf>
    <xf numFmtId="164" fontId="5" fillId="0" borderId="4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15" fillId="0" borderId="75" xfId="0" applyFont="1" applyFill="1" applyBorder="1" applyAlignment="1">
      <alignment horizontal="left"/>
    </xf>
    <xf numFmtId="164" fontId="2" fillId="0" borderId="68" xfId="1" applyNumberFormat="1" applyFont="1" applyFill="1" applyBorder="1" applyAlignment="1">
      <alignment horizontal="center" vertical="center"/>
    </xf>
    <xf numFmtId="164" fontId="2" fillId="0" borderId="66" xfId="1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2" borderId="17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vertical="center"/>
    </xf>
    <xf numFmtId="0" fontId="15" fillId="2" borderId="48" xfId="0" quotePrefix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71" xfId="0" applyFill="1" applyBorder="1"/>
    <xf numFmtId="0" fontId="5" fillId="0" borderId="51" xfId="0" applyFont="1" applyFill="1" applyBorder="1" applyAlignment="1">
      <alignment horizontal="left"/>
    </xf>
    <xf numFmtId="0" fontId="0" fillId="0" borderId="57" xfId="0" applyFill="1" applyBorder="1"/>
    <xf numFmtId="0" fontId="0" fillId="0" borderId="18" xfId="0" applyFill="1" applyBorder="1"/>
    <xf numFmtId="0" fontId="2" fillId="0" borderId="4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45" xfId="0" applyFill="1" applyBorder="1"/>
    <xf numFmtId="0" fontId="4" fillId="0" borderId="41" xfId="0" applyFont="1" applyFill="1" applyBorder="1" applyAlignment="1">
      <alignment horizontal="left"/>
    </xf>
    <xf numFmtId="0" fontId="0" fillId="0" borderId="56" xfId="0" applyFill="1" applyBorder="1"/>
    <xf numFmtId="0" fontId="0" fillId="0" borderId="22" xfId="0" applyFill="1" applyBorder="1"/>
    <xf numFmtId="0" fontId="2" fillId="0" borderId="7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71" xfId="0" applyBorder="1"/>
    <xf numFmtId="0" fontId="0" fillId="0" borderId="57" xfId="0" applyBorder="1"/>
    <xf numFmtId="0" fontId="0" fillId="0" borderId="18" xfId="0" applyBorder="1"/>
    <xf numFmtId="0" fontId="0" fillId="0" borderId="45" xfId="0" applyBorder="1"/>
    <xf numFmtId="0" fontId="0" fillId="0" borderId="56" xfId="0" applyBorder="1"/>
    <xf numFmtId="0" fontId="0" fillId="0" borderId="22" xfId="0" applyBorder="1"/>
    <xf numFmtId="0" fontId="2" fillId="0" borderId="7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workbookViewId="0">
      <selection activeCell="D14" sqref="D14"/>
    </sheetView>
  </sheetViews>
  <sheetFormatPr defaultRowHeight="12.75"/>
  <cols>
    <col min="1" max="1" width="8.42578125" bestFit="1" customWidth="1"/>
    <col min="2" max="2" width="10.140625" bestFit="1" customWidth="1"/>
    <col min="3" max="3" width="20.140625" customWidth="1"/>
    <col min="4" max="4" width="7.140625" customWidth="1"/>
    <col min="5" max="5" width="9.42578125" customWidth="1"/>
    <col min="6" max="6" width="24.85546875" bestFit="1" customWidth="1"/>
    <col min="7" max="7" width="8.28515625" bestFit="1" customWidth="1"/>
    <col min="8" max="8" width="15.28515625" bestFit="1" customWidth="1"/>
    <col min="9" max="9" width="11.5703125" bestFit="1" customWidth="1"/>
    <col min="10" max="10" width="8.85546875" customWidth="1"/>
    <col min="11" max="12" width="12" customWidth="1"/>
    <col min="13" max="14" width="13.7109375" customWidth="1"/>
    <col min="15" max="15" width="10" customWidth="1"/>
    <col min="16" max="16" width="11" customWidth="1"/>
    <col min="17" max="17" width="13" customWidth="1"/>
    <col min="18" max="18" width="12.85546875" bestFit="1" customWidth="1"/>
    <col min="19" max="19" width="7.140625" customWidth="1"/>
    <col min="20" max="20" width="9.42578125" customWidth="1"/>
    <col min="21" max="21" width="10.42578125" customWidth="1"/>
    <col min="22" max="22" width="18.140625" bestFit="1" customWidth="1"/>
    <col min="23" max="23" width="10.28515625" bestFit="1" customWidth="1"/>
    <col min="24" max="25" width="9.28515625" bestFit="1" customWidth="1"/>
    <col min="26" max="26" width="10.28515625" bestFit="1" customWidth="1"/>
  </cols>
  <sheetData>
    <row r="1" spans="1:27" ht="45">
      <c r="A1" s="355" t="s">
        <v>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</row>
    <row r="2" spans="1:27" s="7" customFormat="1" ht="18">
      <c r="A2" s="356" t="s">
        <v>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7" s="7" customFormat="1" ht="18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</row>
    <row r="4" spans="1:27" ht="30">
      <c r="A4" s="357" t="s">
        <v>14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</row>
    <row r="5" spans="1:27" s="7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7" ht="18">
      <c r="A6" s="358" t="s">
        <v>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</row>
    <row r="7" spans="1:27" s="7" customFormat="1" ht="15.75" thickBot="1">
      <c r="A7" s="61"/>
      <c r="B7" s="61"/>
      <c r="C7" s="61"/>
      <c r="D7" s="6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1"/>
      <c r="Q7" s="61"/>
      <c r="R7" s="61"/>
      <c r="S7" s="61"/>
      <c r="T7" s="61"/>
      <c r="U7" s="61"/>
      <c r="V7" s="61"/>
    </row>
    <row r="8" spans="1:27" ht="15.75">
      <c r="A8" s="359" t="s">
        <v>12</v>
      </c>
      <c r="B8" s="360"/>
      <c r="C8" s="361" t="s">
        <v>23</v>
      </c>
      <c r="D8" s="362"/>
      <c r="E8" s="362"/>
      <c r="F8" s="362"/>
      <c r="G8" s="362"/>
      <c r="H8" s="362"/>
      <c r="I8" s="363"/>
      <c r="J8" s="2"/>
      <c r="K8" s="2"/>
      <c r="L8" s="2"/>
      <c r="M8" s="2"/>
      <c r="N8" s="2"/>
      <c r="O8" s="2"/>
      <c r="P8" s="228" t="s">
        <v>30</v>
      </c>
      <c r="Q8" s="241" t="s">
        <v>341</v>
      </c>
      <c r="R8" s="94" t="str">
        <f>Q8</f>
        <v>Apr'19</v>
      </c>
      <c r="S8" s="51"/>
      <c r="T8" s="51"/>
      <c r="U8" s="51"/>
      <c r="V8" s="2"/>
    </row>
    <row r="9" spans="1:27" ht="16.5" thickBot="1">
      <c r="A9" s="343" t="s">
        <v>22</v>
      </c>
      <c r="B9" s="344"/>
      <c r="C9" s="345" t="s">
        <v>13</v>
      </c>
      <c r="D9" s="346"/>
      <c r="E9" s="346"/>
      <c r="F9" s="346"/>
      <c r="G9" s="346"/>
      <c r="H9" s="346"/>
      <c r="I9" s="347"/>
      <c r="J9" s="2"/>
      <c r="K9" s="2"/>
      <c r="L9" s="2"/>
      <c r="M9" s="2"/>
      <c r="N9" s="2"/>
      <c r="O9" s="2"/>
      <c r="P9" s="229" t="s">
        <v>2</v>
      </c>
      <c r="Q9" s="292" t="s">
        <v>339</v>
      </c>
      <c r="R9" s="80" t="str">
        <f>R56</f>
        <v>30.04.19</v>
      </c>
      <c r="S9" s="51"/>
      <c r="T9" s="51"/>
      <c r="U9" s="51"/>
      <c r="V9" s="2"/>
    </row>
    <row r="10" spans="1:27" ht="15.75">
      <c r="A10" s="339"/>
      <c r="B10" s="339"/>
      <c r="C10" s="339"/>
      <c r="D10" s="339"/>
      <c r="E10" s="63"/>
      <c r="F10" s="338"/>
      <c r="G10" s="338"/>
      <c r="H10" s="338"/>
      <c r="I10" s="338"/>
      <c r="J10" s="2"/>
      <c r="K10" s="2"/>
      <c r="L10" s="2"/>
      <c r="M10" s="2"/>
      <c r="N10" s="2"/>
      <c r="O10" s="2"/>
      <c r="P10" s="2"/>
      <c r="Q10" s="51"/>
      <c r="R10" s="51"/>
      <c r="S10" s="51"/>
      <c r="T10" s="51"/>
      <c r="U10" s="51"/>
      <c r="V10" s="52"/>
    </row>
    <row r="11" spans="1:27" ht="13.5" thickBot="1">
      <c r="A11" s="64" t="s">
        <v>76</v>
      </c>
      <c r="B11" s="64"/>
      <c r="C11" s="64" t="s">
        <v>76</v>
      </c>
      <c r="D11" s="64"/>
      <c r="E11" s="2"/>
      <c r="F11" s="2"/>
      <c r="G11" s="2"/>
      <c r="H11" s="2"/>
      <c r="I11" s="64"/>
      <c r="J11" s="64" t="s">
        <v>76</v>
      </c>
      <c r="K11" s="64" t="s">
        <v>76</v>
      </c>
      <c r="L11" s="64" t="s">
        <v>76</v>
      </c>
      <c r="M11" s="64" t="s">
        <v>76</v>
      </c>
      <c r="N11" s="64" t="s">
        <v>76</v>
      </c>
      <c r="O11" s="64" t="s">
        <v>76</v>
      </c>
      <c r="P11" s="64"/>
      <c r="Q11" s="23"/>
      <c r="R11" s="64"/>
      <c r="S11" s="64" t="s">
        <v>76</v>
      </c>
      <c r="T11" s="64" t="s">
        <v>76</v>
      </c>
      <c r="U11" s="64" t="s">
        <v>76</v>
      </c>
      <c r="V11" s="2"/>
      <c r="W11" s="317" t="s">
        <v>76</v>
      </c>
    </row>
    <row r="12" spans="1:27" ht="15.75">
      <c r="A12" s="259" t="s">
        <v>86</v>
      </c>
      <c r="B12" s="335" t="s">
        <v>0</v>
      </c>
      <c r="C12" s="336" t="s">
        <v>1</v>
      </c>
      <c r="D12" s="93" t="s">
        <v>154</v>
      </c>
      <c r="E12" s="174" t="s">
        <v>169</v>
      </c>
      <c r="F12" s="5" t="s">
        <v>18</v>
      </c>
      <c r="G12" s="5" t="s">
        <v>86</v>
      </c>
      <c r="H12" s="174" t="s">
        <v>91</v>
      </c>
      <c r="I12" s="83" t="s">
        <v>72</v>
      </c>
      <c r="J12" s="348" t="s">
        <v>32</v>
      </c>
      <c r="K12" s="348"/>
      <c r="L12" s="349"/>
      <c r="M12" s="349"/>
      <c r="N12" s="350"/>
      <c r="O12" s="351"/>
      <c r="P12" s="56" t="s">
        <v>20</v>
      </c>
      <c r="Q12" s="24" t="s">
        <v>4</v>
      </c>
      <c r="R12" s="48" t="s">
        <v>3</v>
      </c>
      <c r="S12" s="93" t="s">
        <v>154</v>
      </c>
      <c r="T12" s="174" t="s">
        <v>169</v>
      </c>
      <c r="U12" s="83" t="s">
        <v>180</v>
      </c>
      <c r="V12" s="83" t="s">
        <v>170</v>
      </c>
      <c r="W12" s="59"/>
      <c r="X12" s="2"/>
      <c r="Y12" s="2"/>
      <c r="Z12" s="2"/>
      <c r="AA12" s="2"/>
    </row>
    <row r="13" spans="1:27" ht="16.5" thickBot="1">
      <c r="A13" s="260" t="str">
        <f>R8</f>
        <v>Apr'19</v>
      </c>
      <c r="B13" s="293" t="str">
        <f>Q9</f>
        <v>01.04.19</v>
      </c>
      <c r="C13" s="172"/>
      <c r="D13" s="173"/>
      <c r="E13" s="255"/>
      <c r="F13" s="265"/>
      <c r="G13" s="265"/>
      <c r="H13" s="255"/>
      <c r="I13" s="256"/>
      <c r="J13" s="18" t="s">
        <v>19</v>
      </c>
      <c r="K13" s="19" t="s">
        <v>81</v>
      </c>
      <c r="L13" s="340" t="s">
        <v>349</v>
      </c>
      <c r="M13" s="290" t="s">
        <v>324</v>
      </c>
      <c r="N13" s="19" t="s">
        <v>355</v>
      </c>
      <c r="O13" s="291" t="s">
        <v>80</v>
      </c>
      <c r="P13" s="57" t="s">
        <v>5</v>
      </c>
      <c r="Q13" s="25" t="s">
        <v>21</v>
      </c>
      <c r="R13" s="319">
        <v>1459650</v>
      </c>
      <c r="S13" s="188"/>
      <c r="T13" s="333"/>
      <c r="U13" s="334" t="str">
        <f>R8</f>
        <v>Apr'19</v>
      </c>
      <c r="V13" s="86" t="s">
        <v>263</v>
      </c>
      <c r="W13" s="59"/>
      <c r="X13" s="2"/>
      <c r="Y13" s="2"/>
      <c r="Z13" s="2"/>
      <c r="AA13" s="2"/>
    </row>
    <row r="14" spans="1:27" ht="15">
      <c r="A14" s="95" t="str">
        <f>A13</f>
        <v>Apr'19</v>
      </c>
      <c r="B14" s="257" t="s">
        <v>350</v>
      </c>
      <c r="C14" s="1" t="s">
        <v>266</v>
      </c>
      <c r="D14" s="81" t="s">
        <v>167</v>
      </c>
      <c r="E14" s="154" t="s">
        <v>73</v>
      </c>
      <c r="F14" s="202" t="s">
        <v>47</v>
      </c>
      <c r="G14" s="54" t="s">
        <v>341</v>
      </c>
      <c r="H14" s="12" t="s">
        <v>348</v>
      </c>
      <c r="I14" s="111" t="s">
        <v>342</v>
      </c>
      <c r="J14" s="67">
        <v>0</v>
      </c>
      <c r="K14" s="67">
        <v>0</v>
      </c>
      <c r="L14" s="67">
        <v>2000</v>
      </c>
      <c r="M14" s="67">
        <v>0</v>
      </c>
      <c r="N14" s="67">
        <v>0</v>
      </c>
      <c r="O14" s="330">
        <v>0</v>
      </c>
      <c r="P14" s="30">
        <f t="shared" ref="P14:P53" si="0">SUM(J14:O14)</f>
        <v>2000</v>
      </c>
      <c r="Q14" s="29">
        <v>0</v>
      </c>
      <c r="R14" s="30">
        <f t="shared" ref="R14:R53" si="1">R13-Q14+P14</f>
        <v>1461650</v>
      </c>
      <c r="S14" s="328" t="s">
        <v>160</v>
      </c>
      <c r="T14" s="329" t="s">
        <v>87</v>
      </c>
      <c r="U14" s="151" t="s">
        <v>171</v>
      </c>
      <c r="V14" s="88"/>
      <c r="W14" s="59"/>
      <c r="X14" s="2"/>
      <c r="Y14" s="2"/>
      <c r="Z14" s="2"/>
      <c r="AA14" s="2"/>
    </row>
    <row r="15" spans="1:27" ht="15">
      <c r="A15" s="75" t="str">
        <f>A14</f>
        <v>Apr'19</v>
      </c>
      <c r="B15" s="257" t="s">
        <v>351</v>
      </c>
      <c r="C15" s="1" t="s">
        <v>266</v>
      </c>
      <c r="D15" s="160">
        <v>15</v>
      </c>
      <c r="E15" s="154" t="s">
        <v>179</v>
      </c>
      <c r="F15" s="53" t="s">
        <v>47</v>
      </c>
      <c r="G15" s="202" t="s">
        <v>341</v>
      </c>
      <c r="H15" s="12" t="s">
        <v>352</v>
      </c>
      <c r="I15" s="111" t="s">
        <v>353</v>
      </c>
      <c r="J15" s="32">
        <v>0</v>
      </c>
      <c r="K15" s="32">
        <v>0</v>
      </c>
      <c r="L15" s="32">
        <v>2000</v>
      </c>
      <c r="M15" s="32">
        <v>0</v>
      </c>
      <c r="N15" s="32">
        <v>0</v>
      </c>
      <c r="O15" s="331">
        <v>0</v>
      </c>
      <c r="P15" s="35">
        <f t="shared" si="0"/>
        <v>2000</v>
      </c>
      <c r="Q15" s="34">
        <v>0</v>
      </c>
      <c r="R15" s="35">
        <f t="shared" si="1"/>
        <v>1463650</v>
      </c>
      <c r="S15" s="81" t="s">
        <v>161</v>
      </c>
      <c r="T15" s="154" t="s">
        <v>83</v>
      </c>
      <c r="U15" s="151"/>
      <c r="V15" s="89"/>
      <c r="W15" s="322"/>
      <c r="X15" s="2"/>
      <c r="Y15" s="2"/>
      <c r="Z15" s="2"/>
      <c r="AA15" s="2"/>
    </row>
    <row r="16" spans="1:27" ht="15">
      <c r="A16" s="75" t="str">
        <f t="shared" ref="A16:A53" si="2">A15</f>
        <v>Apr'19</v>
      </c>
      <c r="B16" s="257" t="s">
        <v>351</v>
      </c>
      <c r="C16" s="1" t="s">
        <v>266</v>
      </c>
      <c r="D16" s="160">
        <v>15</v>
      </c>
      <c r="E16" s="154" t="s">
        <v>179</v>
      </c>
      <c r="F16" s="53" t="s">
        <v>385</v>
      </c>
      <c r="G16" s="202" t="s">
        <v>356</v>
      </c>
      <c r="H16" s="12" t="s">
        <v>352</v>
      </c>
      <c r="I16" s="111" t="s">
        <v>354</v>
      </c>
      <c r="J16" s="32">
        <v>0</v>
      </c>
      <c r="K16" s="32">
        <v>0</v>
      </c>
      <c r="L16" s="32">
        <v>0</v>
      </c>
      <c r="M16" s="32">
        <v>0</v>
      </c>
      <c r="N16" s="32">
        <v>2000</v>
      </c>
      <c r="O16" s="331">
        <v>0</v>
      </c>
      <c r="P16" s="35">
        <f t="shared" si="0"/>
        <v>2000</v>
      </c>
      <c r="Q16" s="34">
        <v>0</v>
      </c>
      <c r="R16" s="35">
        <f t="shared" si="1"/>
        <v>1465650</v>
      </c>
      <c r="S16" s="81" t="s">
        <v>162</v>
      </c>
      <c r="T16" s="154" t="s">
        <v>84</v>
      </c>
      <c r="U16" s="151"/>
      <c r="V16" s="89"/>
      <c r="W16" s="59"/>
      <c r="X16" s="2"/>
      <c r="Y16" s="2"/>
      <c r="Z16" s="2"/>
      <c r="AA16" s="2"/>
    </row>
    <row r="17" spans="1:27" ht="15">
      <c r="A17" s="75" t="str">
        <f t="shared" si="2"/>
        <v>Apr'19</v>
      </c>
      <c r="B17" s="257" t="s">
        <v>351</v>
      </c>
      <c r="C17" s="1" t="s">
        <v>266</v>
      </c>
      <c r="D17" s="82">
        <v>14</v>
      </c>
      <c r="E17" s="154" t="s">
        <v>178</v>
      </c>
      <c r="F17" s="53" t="s">
        <v>47</v>
      </c>
      <c r="G17" s="202" t="s">
        <v>341</v>
      </c>
      <c r="H17" s="12" t="s">
        <v>357</v>
      </c>
      <c r="I17" s="111" t="s">
        <v>343</v>
      </c>
      <c r="J17" s="32">
        <v>0</v>
      </c>
      <c r="K17" s="32">
        <v>0</v>
      </c>
      <c r="L17" s="32">
        <v>2000</v>
      </c>
      <c r="M17" s="32">
        <v>0</v>
      </c>
      <c r="N17" s="32">
        <v>0</v>
      </c>
      <c r="O17" s="331">
        <v>0</v>
      </c>
      <c r="P17" s="35">
        <f t="shared" si="0"/>
        <v>2000</v>
      </c>
      <c r="Q17" s="34">
        <v>0</v>
      </c>
      <c r="R17" s="35">
        <f t="shared" si="1"/>
        <v>1467650</v>
      </c>
      <c r="S17" s="81" t="s">
        <v>163</v>
      </c>
      <c r="T17" s="154" t="s">
        <v>173</v>
      </c>
      <c r="U17" s="151"/>
      <c r="V17" s="89"/>
      <c r="W17" s="59"/>
      <c r="X17" s="2"/>
      <c r="Y17" s="2"/>
      <c r="Z17" s="2"/>
      <c r="AA17" s="2"/>
    </row>
    <row r="18" spans="1:27" ht="15">
      <c r="A18" s="75" t="str">
        <f t="shared" si="2"/>
        <v>Apr'19</v>
      </c>
      <c r="B18" s="257" t="s">
        <v>358</v>
      </c>
      <c r="C18" s="1" t="s">
        <v>266</v>
      </c>
      <c r="D18" s="328" t="s">
        <v>160</v>
      </c>
      <c r="E18" s="329" t="s">
        <v>87</v>
      </c>
      <c r="F18" s="53" t="s">
        <v>47</v>
      </c>
      <c r="G18" s="202" t="s">
        <v>341</v>
      </c>
      <c r="H18" s="12" t="s">
        <v>359</v>
      </c>
      <c r="I18" s="111" t="s">
        <v>344</v>
      </c>
      <c r="J18" s="32">
        <v>0</v>
      </c>
      <c r="K18" s="32">
        <v>0</v>
      </c>
      <c r="L18" s="32">
        <v>2000</v>
      </c>
      <c r="M18" s="32">
        <v>0</v>
      </c>
      <c r="N18" s="32">
        <v>0</v>
      </c>
      <c r="O18" s="331">
        <v>0</v>
      </c>
      <c r="P18" s="35">
        <f t="shared" si="0"/>
        <v>2000</v>
      </c>
      <c r="Q18" s="34">
        <v>0</v>
      </c>
      <c r="R18" s="35">
        <f t="shared" si="1"/>
        <v>1469650</v>
      </c>
      <c r="S18" s="81" t="s">
        <v>164</v>
      </c>
      <c r="T18" s="154" t="s">
        <v>174</v>
      </c>
      <c r="U18" s="151"/>
      <c r="V18" s="89"/>
      <c r="W18" s="59"/>
      <c r="X18" s="2"/>
      <c r="Y18" s="2"/>
      <c r="Z18" s="2"/>
      <c r="AA18" s="2"/>
    </row>
    <row r="19" spans="1:27" ht="15">
      <c r="A19" s="75" t="str">
        <f t="shared" si="2"/>
        <v>Apr'19</v>
      </c>
      <c r="B19" s="258" t="s">
        <v>358</v>
      </c>
      <c r="C19" s="1" t="s">
        <v>266</v>
      </c>
      <c r="D19" s="81">
        <v>11</v>
      </c>
      <c r="E19" s="154" t="s">
        <v>77</v>
      </c>
      <c r="F19" s="53" t="s">
        <v>47</v>
      </c>
      <c r="G19" s="202" t="s">
        <v>341</v>
      </c>
      <c r="H19" s="12" t="s">
        <v>363</v>
      </c>
      <c r="I19" s="111" t="s">
        <v>345</v>
      </c>
      <c r="J19" s="32">
        <v>0</v>
      </c>
      <c r="K19" s="32">
        <v>0</v>
      </c>
      <c r="L19" s="32">
        <v>2000</v>
      </c>
      <c r="M19" s="32">
        <v>0</v>
      </c>
      <c r="N19" s="32">
        <v>0</v>
      </c>
      <c r="O19" s="331">
        <v>0</v>
      </c>
      <c r="P19" s="35">
        <f t="shared" si="0"/>
        <v>2000</v>
      </c>
      <c r="Q19" s="34">
        <v>0</v>
      </c>
      <c r="R19" s="35">
        <f t="shared" si="1"/>
        <v>1471650</v>
      </c>
      <c r="S19" s="81" t="s">
        <v>165</v>
      </c>
      <c r="T19" s="154" t="s">
        <v>365</v>
      </c>
      <c r="U19" s="151"/>
      <c r="V19" s="89" t="s">
        <v>90</v>
      </c>
      <c r="W19" s="59"/>
      <c r="X19" s="2"/>
      <c r="Y19" s="2"/>
      <c r="Z19" s="2"/>
      <c r="AA19" s="2"/>
    </row>
    <row r="20" spans="1:27" ht="15">
      <c r="A20" s="75" t="str">
        <f t="shared" si="2"/>
        <v>Apr'19</v>
      </c>
      <c r="B20" s="258" t="s">
        <v>361</v>
      </c>
      <c r="C20" s="1" t="s">
        <v>266</v>
      </c>
      <c r="D20" s="81" t="s">
        <v>163</v>
      </c>
      <c r="E20" s="154" t="s">
        <v>173</v>
      </c>
      <c r="F20" s="53" t="s">
        <v>47</v>
      </c>
      <c r="G20" s="202" t="s">
        <v>321</v>
      </c>
      <c r="H20" s="12" t="s">
        <v>362</v>
      </c>
      <c r="I20" s="111" t="s">
        <v>346</v>
      </c>
      <c r="J20" s="32">
        <v>0</v>
      </c>
      <c r="K20" s="32">
        <v>2000</v>
      </c>
      <c r="L20" s="32">
        <v>0</v>
      </c>
      <c r="M20" s="32">
        <v>0</v>
      </c>
      <c r="N20" s="32">
        <v>0</v>
      </c>
      <c r="O20" s="331">
        <v>0</v>
      </c>
      <c r="P20" s="35">
        <f t="shared" si="0"/>
        <v>2000</v>
      </c>
      <c r="Q20" s="34">
        <v>0</v>
      </c>
      <c r="R20" s="35">
        <f t="shared" si="1"/>
        <v>1473650</v>
      </c>
      <c r="S20" s="81" t="s">
        <v>166</v>
      </c>
      <c r="T20" s="154" t="s">
        <v>17</v>
      </c>
      <c r="U20" s="151" t="s">
        <v>171</v>
      </c>
      <c r="V20" s="89"/>
      <c r="W20" s="59"/>
      <c r="X20" s="2"/>
      <c r="Y20" s="2"/>
      <c r="Z20" s="2"/>
      <c r="AA20" s="2"/>
    </row>
    <row r="21" spans="1:27" ht="15">
      <c r="A21" s="75" t="str">
        <f t="shared" si="2"/>
        <v>Apr'19</v>
      </c>
      <c r="B21" s="258" t="s">
        <v>361</v>
      </c>
      <c r="C21" s="1" t="s">
        <v>266</v>
      </c>
      <c r="D21" s="81" t="s">
        <v>164</v>
      </c>
      <c r="E21" s="154" t="s">
        <v>174</v>
      </c>
      <c r="F21" s="53" t="s">
        <v>47</v>
      </c>
      <c r="G21" s="202" t="s">
        <v>321</v>
      </c>
      <c r="H21" s="12" t="s">
        <v>362</v>
      </c>
      <c r="I21" s="111" t="s">
        <v>347</v>
      </c>
      <c r="J21" s="32">
        <v>0</v>
      </c>
      <c r="K21" s="32">
        <v>2000</v>
      </c>
      <c r="L21" s="32">
        <v>0</v>
      </c>
      <c r="M21" s="32">
        <v>0</v>
      </c>
      <c r="N21" s="32">
        <v>0</v>
      </c>
      <c r="O21" s="331">
        <v>0</v>
      </c>
      <c r="P21" s="35">
        <f t="shared" si="0"/>
        <v>2000</v>
      </c>
      <c r="Q21" s="34">
        <v>0</v>
      </c>
      <c r="R21" s="35">
        <f t="shared" si="1"/>
        <v>1475650</v>
      </c>
      <c r="S21" s="81" t="s">
        <v>167</v>
      </c>
      <c r="T21" s="154" t="s">
        <v>73</v>
      </c>
      <c r="U21" s="151" t="s">
        <v>171</v>
      </c>
      <c r="V21" s="89"/>
      <c r="W21" s="59"/>
      <c r="X21" s="2"/>
      <c r="Y21" s="2"/>
      <c r="Z21" s="2"/>
      <c r="AA21" s="2"/>
    </row>
    <row r="22" spans="1:27" ht="15">
      <c r="A22" s="75" t="str">
        <f t="shared" si="2"/>
        <v>Apr'19</v>
      </c>
      <c r="B22" s="258" t="s">
        <v>364</v>
      </c>
      <c r="C22" s="1" t="s">
        <v>266</v>
      </c>
      <c r="D22" s="81" t="s">
        <v>165</v>
      </c>
      <c r="E22" s="329" t="s">
        <v>365</v>
      </c>
      <c r="F22" s="53" t="s">
        <v>373</v>
      </c>
      <c r="G22" s="202" t="s">
        <v>341</v>
      </c>
      <c r="H22" s="12" t="s">
        <v>369</v>
      </c>
      <c r="I22" s="111" t="s">
        <v>370</v>
      </c>
      <c r="J22" s="32">
        <v>0</v>
      </c>
      <c r="K22" s="32">
        <v>170000</v>
      </c>
      <c r="L22" s="32">
        <v>0</v>
      </c>
      <c r="M22" s="32">
        <v>0</v>
      </c>
      <c r="N22" s="32">
        <v>0</v>
      </c>
      <c r="O22" s="331">
        <v>0</v>
      </c>
      <c r="P22" s="35">
        <f t="shared" si="0"/>
        <v>170000</v>
      </c>
      <c r="Q22" s="34">
        <v>0</v>
      </c>
      <c r="R22" s="35">
        <f t="shared" si="1"/>
        <v>1645650</v>
      </c>
      <c r="S22" s="81" t="s">
        <v>168</v>
      </c>
      <c r="T22" s="154" t="s">
        <v>381</v>
      </c>
      <c r="U22" s="151"/>
      <c r="V22" s="154" t="s">
        <v>175</v>
      </c>
      <c r="W22" s="59"/>
      <c r="X22" s="2"/>
      <c r="Y22" s="2"/>
      <c r="Z22" s="2"/>
      <c r="AA22" s="2"/>
    </row>
    <row r="23" spans="1:27" ht="15">
      <c r="A23" s="75" t="str">
        <f t="shared" si="2"/>
        <v>Apr'19</v>
      </c>
      <c r="B23" s="258" t="s">
        <v>364</v>
      </c>
      <c r="C23" s="1" t="s">
        <v>266</v>
      </c>
      <c r="D23" s="81" t="s">
        <v>165</v>
      </c>
      <c r="E23" s="329" t="s">
        <v>365</v>
      </c>
      <c r="F23" s="53" t="s">
        <v>335</v>
      </c>
      <c r="G23" s="202" t="s">
        <v>254</v>
      </c>
      <c r="H23" s="12" t="s">
        <v>369</v>
      </c>
      <c r="I23" s="111" t="s">
        <v>371</v>
      </c>
      <c r="J23" s="32">
        <v>0</v>
      </c>
      <c r="K23" s="32">
        <v>18000</v>
      </c>
      <c r="L23" s="32">
        <v>0</v>
      </c>
      <c r="M23" s="32">
        <v>0</v>
      </c>
      <c r="N23" s="32">
        <v>0</v>
      </c>
      <c r="O23" s="331">
        <v>0</v>
      </c>
      <c r="P23" s="35">
        <f t="shared" si="0"/>
        <v>18000</v>
      </c>
      <c r="Q23" s="34">
        <v>0</v>
      </c>
      <c r="R23" s="35">
        <f t="shared" si="1"/>
        <v>1663650</v>
      </c>
      <c r="S23" s="81">
        <v>10</v>
      </c>
      <c r="T23" s="154" t="s">
        <v>176</v>
      </c>
      <c r="U23" s="151"/>
      <c r="V23" s="89"/>
      <c r="W23" s="59"/>
      <c r="X23" s="2"/>
      <c r="Y23" s="2"/>
      <c r="Z23" s="2"/>
      <c r="AA23" s="2"/>
    </row>
    <row r="24" spans="1:27" ht="15">
      <c r="A24" s="75" t="str">
        <f t="shared" si="2"/>
        <v>Apr'19</v>
      </c>
      <c r="B24" s="258" t="s">
        <v>364</v>
      </c>
      <c r="C24" s="1" t="s">
        <v>266</v>
      </c>
      <c r="D24" s="81" t="s">
        <v>165</v>
      </c>
      <c r="E24" s="329" t="s">
        <v>365</v>
      </c>
      <c r="F24" s="53" t="s">
        <v>374</v>
      </c>
      <c r="G24" s="202" t="s">
        <v>341</v>
      </c>
      <c r="H24" s="12" t="s">
        <v>369</v>
      </c>
      <c r="I24" s="111" t="s">
        <v>372</v>
      </c>
      <c r="J24" s="32">
        <v>0</v>
      </c>
      <c r="K24" s="32">
        <v>0</v>
      </c>
      <c r="L24" s="32">
        <v>0</v>
      </c>
      <c r="M24" s="32">
        <v>12000</v>
      </c>
      <c r="N24" s="32">
        <v>0</v>
      </c>
      <c r="O24" s="331">
        <v>0</v>
      </c>
      <c r="P24" s="35">
        <f t="shared" si="0"/>
        <v>12000</v>
      </c>
      <c r="Q24" s="34">
        <v>0</v>
      </c>
      <c r="R24" s="35">
        <f t="shared" si="1"/>
        <v>1675650</v>
      </c>
      <c r="S24" s="81">
        <v>11</v>
      </c>
      <c r="T24" s="154" t="s">
        <v>77</v>
      </c>
      <c r="U24" s="151" t="s">
        <v>171</v>
      </c>
      <c r="V24" s="89"/>
      <c r="W24" s="59"/>
      <c r="X24" s="2"/>
      <c r="Y24" s="2"/>
      <c r="Z24" s="2"/>
      <c r="AA24" s="2"/>
    </row>
    <row r="25" spans="1:27" ht="15">
      <c r="A25" s="75" t="str">
        <f t="shared" si="2"/>
        <v>Apr'19</v>
      </c>
      <c r="B25" s="258" t="s">
        <v>364</v>
      </c>
      <c r="C25" s="1" t="s">
        <v>266</v>
      </c>
      <c r="D25" s="81" t="s">
        <v>165</v>
      </c>
      <c r="E25" s="329" t="s">
        <v>365</v>
      </c>
      <c r="F25" s="309" t="s">
        <v>366</v>
      </c>
      <c r="G25" s="202" t="s">
        <v>341</v>
      </c>
      <c r="H25" s="321" t="s">
        <v>367</v>
      </c>
      <c r="I25" s="111" t="s">
        <v>368</v>
      </c>
      <c r="J25" s="341">
        <v>0</v>
      </c>
      <c r="K25" s="32">
        <v>0</v>
      </c>
      <c r="L25" s="32">
        <v>0</v>
      </c>
      <c r="M25" s="32">
        <v>0</v>
      </c>
      <c r="N25" s="32">
        <v>0</v>
      </c>
      <c r="O25" s="331">
        <v>0</v>
      </c>
      <c r="P25" s="35">
        <f t="shared" si="0"/>
        <v>0</v>
      </c>
      <c r="Q25" s="34">
        <v>0</v>
      </c>
      <c r="R25" s="35">
        <f t="shared" si="1"/>
        <v>1675650</v>
      </c>
      <c r="S25" s="82">
        <v>12</v>
      </c>
      <c r="T25" s="154" t="s">
        <v>35</v>
      </c>
      <c r="U25" s="151"/>
      <c r="V25" s="341">
        <v>500</v>
      </c>
      <c r="W25" s="59"/>
      <c r="X25" s="2"/>
      <c r="Y25" s="2"/>
      <c r="Z25" s="2"/>
      <c r="AA25" s="2"/>
    </row>
    <row r="26" spans="1:27" ht="15">
      <c r="A26" s="75" t="str">
        <f t="shared" si="2"/>
        <v>Apr'19</v>
      </c>
      <c r="B26" s="258" t="s">
        <v>375</v>
      </c>
      <c r="C26" s="1" t="s">
        <v>266</v>
      </c>
      <c r="D26" s="81" t="s">
        <v>161</v>
      </c>
      <c r="E26" s="154" t="s">
        <v>83</v>
      </c>
      <c r="F26" s="53" t="s">
        <v>47</v>
      </c>
      <c r="G26" s="53" t="s">
        <v>341</v>
      </c>
      <c r="H26" s="12" t="s">
        <v>380</v>
      </c>
      <c r="I26" s="111" t="s">
        <v>378</v>
      </c>
      <c r="J26" s="32">
        <v>0</v>
      </c>
      <c r="K26" s="32">
        <v>0</v>
      </c>
      <c r="L26" s="32">
        <v>2000</v>
      </c>
      <c r="M26" s="32">
        <v>0</v>
      </c>
      <c r="N26" s="32">
        <v>0</v>
      </c>
      <c r="O26" s="331">
        <v>0</v>
      </c>
      <c r="P26" s="35">
        <f t="shared" si="0"/>
        <v>2000</v>
      </c>
      <c r="Q26" s="34">
        <v>0</v>
      </c>
      <c r="R26" s="35">
        <f t="shared" si="1"/>
        <v>1677650</v>
      </c>
      <c r="S26" s="82">
        <v>13</v>
      </c>
      <c r="T26" s="154" t="s">
        <v>50</v>
      </c>
      <c r="U26" s="151"/>
      <c r="V26" s="89"/>
      <c r="W26" s="59"/>
      <c r="X26" s="2"/>
      <c r="Y26" s="2"/>
      <c r="Z26" s="2"/>
      <c r="AA26" s="2"/>
    </row>
    <row r="27" spans="1:27" ht="15">
      <c r="A27" s="75" t="str">
        <f t="shared" si="2"/>
        <v>Apr'19</v>
      </c>
      <c r="B27" s="258" t="s">
        <v>375</v>
      </c>
      <c r="C27" s="1" t="s">
        <v>266</v>
      </c>
      <c r="D27" s="81" t="s">
        <v>162</v>
      </c>
      <c r="E27" s="154" t="s">
        <v>84</v>
      </c>
      <c r="F27" s="53" t="s">
        <v>47</v>
      </c>
      <c r="G27" s="53" t="s">
        <v>341</v>
      </c>
      <c r="H27" s="12" t="s">
        <v>380</v>
      </c>
      <c r="I27" s="111" t="s">
        <v>379</v>
      </c>
      <c r="J27" s="32">
        <v>0</v>
      </c>
      <c r="K27" s="32">
        <v>0</v>
      </c>
      <c r="L27" s="32">
        <v>2000</v>
      </c>
      <c r="M27" s="32">
        <v>0</v>
      </c>
      <c r="N27" s="32">
        <v>0</v>
      </c>
      <c r="O27" s="331">
        <v>0</v>
      </c>
      <c r="P27" s="35">
        <f t="shared" si="0"/>
        <v>2000</v>
      </c>
      <c r="Q27" s="34">
        <v>0</v>
      </c>
      <c r="R27" s="35">
        <f t="shared" si="1"/>
        <v>1679650</v>
      </c>
      <c r="S27" s="82">
        <v>14</v>
      </c>
      <c r="T27" s="154" t="s">
        <v>178</v>
      </c>
      <c r="U27" s="151" t="s">
        <v>171</v>
      </c>
      <c r="V27" s="89"/>
      <c r="W27" s="59"/>
      <c r="X27" s="2"/>
      <c r="Y27" s="2"/>
      <c r="Z27" s="2"/>
      <c r="AA27" s="2"/>
    </row>
    <row r="28" spans="1:27" ht="15">
      <c r="A28" s="75" t="str">
        <f t="shared" si="2"/>
        <v>Apr'19</v>
      </c>
      <c r="B28" s="258" t="s">
        <v>375</v>
      </c>
      <c r="C28" s="1" t="s">
        <v>266</v>
      </c>
      <c r="D28" s="82">
        <v>12</v>
      </c>
      <c r="E28" s="154" t="s">
        <v>35</v>
      </c>
      <c r="F28" s="53" t="s">
        <v>47</v>
      </c>
      <c r="G28" s="53" t="s">
        <v>341</v>
      </c>
      <c r="H28" s="12" t="s">
        <v>376</v>
      </c>
      <c r="I28" s="111" t="s">
        <v>377</v>
      </c>
      <c r="J28" s="32">
        <v>0</v>
      </c>
      <c r="K28" s="32">
        <v>0</v>
      </c>
      <c r="L28" s="32">
        <v>2000</v>
      </c>
      <c r="M28" s="32">
        <v>0</v>
      </c>
      <c r="N28" s="32">
        <v>0</v>
      </c>
      <c r="O28" s="331">
        <v>0</v>
      </c>
      <c r="P28" s="35">
        <f t="shared" si="0"/>
        <v>2000</v>
      </c>
      <c r="Q28" s="34">
        <v>0</v>
      </c>
      <c r="R28" s="35">
        <f t="shared" si="1"/>
        <v>1681650</v>
      </c>
      <c r="S28" s="82">
        <v>15</v>
      </c>
      <c r="T28" s="154" t="s">
        <v>179</v>
      </c>
      <c r="U28" s="151" t="s">
        <v>171</v>
      </c>
      <c r="V28" s="89" t="s">
        <v>360</v>
      </c>
      <c r="W28" s="59"/>
      <c r="X28" s="2"/>
      <c r="Y28" s="2"/>
      <c r="Z28" s="2"/>
      <c r="AA28" s="2"/>
    </row>
    <row r="29" spans="1:27" ht="15">
      <c r="A29" s="75" t="str">
        <f t="shared" si="2"/>
        <v>Apr'19</v>
      </c>
      <c r="B29" s="258" t="s">
        <v>382</v>
      </c>
      <c r="C29" s="1" t="s">
        <v>266</v>
      </c>
      <c r="D29" s="81" t="s">
        <v>168</v>
      </c>
      <c r="E29" s="154" t="s">
        <v>381</v>
      </c>
      <c r="F29" s="53" t="s">
        <v>206</v>
      </c>
      <c r="G29" s="53" t="s">
        <v>341</v>
      </c>
      <c r="H29" s="12" t="s">
        <v>383</v>
      </c>
      <c r="I29" s="111" t="s">
        <v>384</v>
      </c>
      <c r="J29" s="32">
        <v>0</v>
      </c>
      <c r="K29" s="32">
        <v>100000</v>
      </c>
      <c r="L29" s="32">
        <v>0</v>
      </c>
      <c r="M29" s="32">
        <v>0</v>
      </c>
      <c r="N29" s="32">
        <v>0</v>
      </c>
      <c r="O29" s="331">
        <v>0</v>
      </c>
      <c r="P29" s="35">
        <f t="shared" si="0"/>
        <v>100000</v>
      </c>
      <c r="Q29" s="34">
        <v>0</v>
      </c>
      <c r="R29" s="35">
        <f t="shared" si="1"/>
        <v>1781650</v>
      </c>
      <c r="S29" s="82"/>
      <c r="T29" s="154"/>
      <c r="U29" s="151"/>
      <c r="V29" s="89"/>
      <c r="W29" s="59"/>
      <c r="X29" s="2"/>
      <c r="Y29" s="2"/>
      <c r="Z29" s="2"/>
      <c r="AA29" s="2"/>
    </row>
    <row r="30" spans="1:27" ht="15">
      <c r="A30" s="75" t="str">
        <f t="shared" si="2"/>
        <v>Apr'19</v>
      </c>
      <c r="B30" s="258" t="s">
        <v>382</v>
      </c>
      <c r="C30" s="1" t="s">
        <v>266</v>
      </c>
      <c r="D30" s="81" t="s">
        <v>168</v>
      </c>
      <c r="E30" s="154" t="s">
        <v>381</v>
      </c>
      <c r="F30" s="53" t="s">
        <v>207</v>
      </c>
      <c r="G30" s="53" t="s">
        <v>341</v>
      </c>
      <c r="H30" s="12" t="s">
        <v>383</v>
      </c>
      <c r="I30" s="111" t="s">
        <v>386</v>
      </c>
      <c r="J30" s="32">
        <v>0</v>
      </c>
      <c r="K30" s="32">
        <v>70000</v>
      </c>
      <c r="L30" s="32">
        <v>0</v>
      </c>
      <c r="M30" s="32">
        <v>0</v>
      </c>
      <c r="N30" s="32">
        <v>0</v>
      </c>
      <c r="O30" s="331">
        <v>0</v>
      </c>
      <c r="P30" s="35">
        <f t="shared" si="0"/>
        <v>70000</v>
      </c>
      <c r="Q30" s="34">
        <v>0</v>
      </c>
      <c r="R30" s="35">
        <f t="shared" si="1"/>
        <v>1851650</v>
      </c>
      <c r="S30" s="85"/>
      <c r="T30" s="32"/>
      <c r="U30" s="261"/>
      <c r="V30" s="35"/>
      <c r="W30" s="59"/>
      <c r="X30" s="2"/>
      <c r="Y30" s="2"/>
      <c r="Z30" s="2"/>
      <c r="AA30" s="2"/>
    </row>
    <row r="31" spans="1:27" ht="15">
      <c r="A31" s="75" t="str">
        <f t="shared" si="2"/>
        <v>Apr'19</v>
      </c>
      <c r="B31" s="258" t="s">
        <v>382</v>
      </c>
      <c r="C31" s="1" t="s">
        <v>266</v>
      </c>
      <c r="D31" s="81" t="s">
        <v>168</v>
      </c>
      <c r="E31" s="154" t="s">
        <v>381</v>
      </c>
      <c r="F31" s="53" t="s">
        <v>374</v>
      </c>
      <c r="G31" s="53" t="s">
        <v>341</v>
      </c>
      <c r="H31" s="12" t="s">
        <v>383</v>
      </c>
      <c r="I31" s="111" t="s">
        <v>387</v>
      </c>
      <c r="J31" s="32">
        <v>0</v>
      </c>
      <c r="K31" s="32">
        <v>0</v>
      </c>
      <c r="L31" s="32">
        <v>0</v>
      </c>
      <c r="M31" s="32">
        <v>12000</v>
      </c>
      <c r="N31" s="32">
        <v>0</v>
      </c>
      <c r="O31" s="331">
        <v>0</v>
      </c>
      <c r="P31" s="35">
        <f t="shared" si="0"/>
        <v>12000</v>
      </c>
      <c r="Q31" s="34">
        <v>0</v>
      </c>
      <c r="R31" s="35">
        <f t="shared" si="1"/>
        <v>1863650</v>
      </c>
      <c r="S31" s="85"/>
      <c r="T31" s="32"/>
      <c r="U31" s="261"/>
      <c r="V31" s="35"/>
      <c r="W31" s="59"/>
      <c r="X31" s="2"/>
      <c r="Y31" s="2"/>
      <c r="Z31" s="2"/>
      <c r="AA31" s="2"/>
    </row>
    <row r="32" spans="1:27" ht="15">
      <c r="A32" s="75" t="str">
        <f t="shared" si="2"/>
        <v>Apr'19</v>
      </c>
      <c r="B32" s="258" t="s">
        <v>382</v>
      </c>
      <c r="C32" s="1" t="s">
        <v>266</v>
      </c>
      <c r="D32" s="81" t="s">
        <v>168</v>
      </c>
      <c r="E32" s="154" t="s">
        <v>381</v>
      </c>
      <c r="F32" s="53" t="s">
        <v>335</v>
      </c>
      <c r="G32" s="53" t="s">
        <v>341</v>
      </c>
      <c r="H32" s="12" t="s">
        <v>383</v>
      </c>
      <c r="I32" s="111" t="s">
        <v>388</v>
      </c>
      <c r="J32" s="32">
        <v>0</v>
      </c>
      <c r="K32" s="32">
        <v>20000</v>
      </c>
      <c r="L32" s="32">
        <v>0</v>
      </c>
      <c r="M32" s="32">
        <v>0</v>
      </c>
      <c r="N32" s="32">
        <v>0</v>
      </c>
      <c r="O32" s="331">
        <v>0</v>
      </c>
      <c r="P32" s="35">
        <f t="shared" si="0"/>
        <v>20000</v>
      </c>
      <c r="Q32" s="34">
        <v>0</v>
      </c>
      <c r="R32" s="35">
        <f t="shared" si="1"/>
        <v>1883650</v>
      </c>
      <c r="S32" s="85"/>
      <c r="T32" s="32"/>
      <c r="U32" s="261"/>
      <c r="V32" s="35"/>
      <c r="W32" s="59"/>
      <c r="X32" s="2"/>
      <c r="Y32" s="2"/>
      <c r="Z32" s="2"/>
      <c r="AA32" s="2"/>
    </row>
    <row r="33" spans="1:27" ht="15">
      <c r="A33" s="75" t="str">
        <f t="shared" si="2"/>
        <v>Apr'19</v>
      </c>
      <c r="B33" s="258" t="s">
        <v>382</v>
      </c>
      <c r="C33" s="1" t="s">
        <v>266</v>
      </c>
      <c r="D33" s="81" t="s">
        <v>168</v>
      </c>
      <c r="E33" s="154" t="s">
        <v>381</v>
      </c>
      <c r="F33" s="53" t="s">
        <v>47</v>
      </c>
      <c r="G33" s="53" t="s">
        <v>341</v>
      </c>
      <c r="H33" s="12" t="s">
        <v>383</v>
      </c>
      <c r="I33" s="111" t="s">
        <v>388</v>
      </c>
      <c r="J33" s="32">
        <v>0</v>
      </c>
      <c r="K33" s="32">
        <v>0</v>
      </c>
      <c r="L33" s="32">
        <v>2000</v>
      </c>
      <c r="M33" s="32">
        <v>0</v>
      </c>
      <c r="N33" s="32">
        <v>0</v>
      </c>
      <c r="O33" s="331">
        <v>0</v>
      </c>
      <c r="P33" s="35">
        <f t="shared" si="0"/>
        <v>2000</v>
      </c>
      <c r="Q33" s="34">
        <v>0</v>
      </c>
      <c r="R33" s="35">
        <f t="shared" si="1"/>
        <v>1885650</v>
      </c>
      <c r="S33" s="85"/>
      <c r="T33" s="32"/>
      <c r="U33" s="261"/>
      <c r="V33" s="35"/>
      <c r="W33" s="59"/>
      <c r="X33" s="2"/>
      <c r="Y33" s="2"/>
      <c r="Z33" s="2"/>
      <c r="AA33" s="2"/>
    </row>
    <row r="34" spans="1:27" ht="15">
      <c r="A34" s="75" t="str">
        <f t="shared" si="2"/>
        <v>Apr'19</v>
      </c>
      <c r="B34" s="258" t="s">
        <v>382</v>
      </c>
      <c r="C34" s="1" t="s">
        <v>266</v>
      </c>
      <c r="D34" s="81" t="s">
        <v>168</v>
      </c>
      <c r="E34" s="154" t="s">
        <v>381</v>
      </c>
      <c r="F34" s="53" t="s">
        <v>385</v>
      </c>
      <c r="G34" s="53" t="s">
        <v>356</v>
      </c>
      <c r="H34" s="12" t="s">
        <v>383</v>
      </c>
      <c r="I34" s="111" t="s">
        <v>388</v>
      </c>
      <c r="J34" s="32">
        <v>0</v>
      </c>
      <c r="K34" s="32">
        <v>0</v>
      </c>
      <c r="L34" s="32">
        <v>0</v>
      </c>
      <c r="M34" s="32">
        <v>0</v>
      </c>
      <c r="N34" s="32">
        <v>2000</v>
      </c>
      <c r="O34" s="331">
        <v>0</v>
      </c>
      <c r="P34" s="35">
        <f t="shared" si="0"/>
        <v>2000</v>
      </c>
      <c r="Q34" s="34">
        <v>0</v>
      </c>
      <c r="R34" s="35">
        <f t="shared" si="1"/>
        <v>1887650</v>
      </c>
      <c r="S34" s="85"/>
      <c r="T34" s="32"/>
      <c r="U34" s="261"/>
      <c r="V34" s="35"/>
      <c r="W34" s="59"/>
      <c r="X34" s="2"/>
      <c r="Y34" s="2"/>
      <c r="Z34" s="2"/>
      <c r="AA34" s="2"/>
    </row>
    <row r="35" spans="1:27" ht="15">
      <c r="A35" s="75" t="str">
        <f t="shared" si="2"/>
        <v>Apr'19</v>
      </c>
      <c r="B35" s="258" t="s">
        <v>382</v>
      </c>
      <c r="C35" s="1" t="s">
        <v>266</v>
      </c>
      <c r="D35" s="81" t="s">
        <v>168</v>
      </c>
      <c r="E35" s="154" t="s">
        <v>381</v>
      </c>
      <c r="F35" s="309" t="s">
        <v>366</v>
      </c>
      <c r="G35" s="53" t="s">
        <v>341</v>
      </c>
      <c r="H35" s="321" t="s">
        <v>367</v>
      </c>
      <c r="I35" s="111" t="s">
        <v>389</v>
      </c>
      <c r="J35" s="341">
        <v>0</v>
      </c>
      <c r="K35" s="32">
        <v>0</v>
      </c>
      <c r="L35" s="32">
        <v>0</v>
      </c>
      <c r="M35" s="32">
        <v>0</v>
      </c>
      <c r="N35" s="32">
        <v>0</v>
      </c>
      <c r="O35" s="331">
        <v>0</v>
      </c>
      <c r="P35" s="35">
        <f t="shared" si="0"/>
        <v>0</v>
      </c>
      <c r="Q35" s="34">
        <v>0</v>
      </c>
      <c r="R35" s="35">
        <f t="shared" si="1"/>
        <v>1887650</v>
      </c>
      <c r="S35" s="85"/>
      <c r="T35" s="32"/>
      <c r="U35" s="261"/>
      <c r="V35" s="341">
        <v>500</v>
      </c>
      <c r="W35" s="59"/>
      <c r="X35" s="2"/>
      <c r="Y35" s="2"/>
      <c r="Z35" s="2"/>
      <c r="AA35" s="2"/>
    </row>
    <row r="36" spans="1:27" ht="15">
      <c r="A36" s="75" t="str">
        <f t="shared" si="2"/>
        <v>Apr'19</v>
      </c>
      <c r="B36" s="258" t="s">
        <v>390</v>
      </c>
      <c r="C36" s="1" t="s">
        <v>392</v>
      </c>
      <c r="D36" s="81" t="s">
        <v>165</v>
      </c>
      <c r="E36" s="154" t="s">
        <v>90</v>
      </c>
      <c r="F36" s="53" t="s">
        <v>391</v>
      </c>
      <c r="G36" s="53" t="s">
        <v>341</v>
      </c>
      <c r="H36" s="53" t="s">
        <v>393</v>
      </c>
      <c r="I36" s="53">
        <v>2614054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1">
        <v>0</v>
      </c>
      <c r="P36" s="35">
        <f t="shared" si="0"/>
        <v>0</v>
      </c>
      <c r="Q36" s="34">
        <v>190000</v>
      </c>
      <c r="R36" s="35">
        <f t="shared" si="1"/>
        <v>1697650</v>
      </c>
      <c r="S36" s="85"/>
      <c r="T36" s="32"/>
      <c r="U36" s="261"/>
      <c r="V36" s="35"/>
      <c r="W36" s="59"/>
      <c r="X36" s="2"/>
      <c r="Y36" s="2"/>
      <c r="Z36" s="2"/>
      <c r="AA36" s="2"/>
    </row>
    <row r="37" spans="1:27" ht="15.75" customHeight="1">
      <c r="A37" s="75" t="str">
        <f t="shared" si="2"/>
        <v>Apr'19</v>
      </c>
      <c r="B37" s="258" t="s">
        <v>390</v>
      </c>
      <c r="C37" s="1" t="s">
        <v>392</v>
      </c>
      <c r="D37" s="81" t="s">
        <v>168</v>
      </c>
      <c r="E37" s="154" t="s">
        <v>175</v>
      </c>
      <c r="F37" s="53" t="s">
        <v>391</v>
      </c>
      <c r="G37" s="53" t="s">
        <v>341</v>
      </c>
      <c r="H37" s="53" t="s">
        <v>394</v>
      </c>
      <c r="I37" s="53">
        <v>2614054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1">
        <v>0</v>
      </c>
      <c r="P37" s="35">
        <f t="shared" si="0"/>
        <v>0</v>
      </c>
      <c r="Q37" s="34">
        <v>116000</v>
      </c>
      <c r="R37" s="35">
        <f t="shared" si="1"/>
        <v>1581650</v>
      </c>
      <c r="S37" s="90"/>
      <c r="T37" s="264"/>
      <c r="U37" s="262"/>
      <c r="V37" s="91"/>
      <c r="W37" s="59"/>
      <c r="X37" s="2"/>
      <c r="Y37" s="2"/>
      <c r="Z37" s="2"/>
      <c r="AA37" s="2"/>
    </row>
    <row r="38" spans="1:27" ht="15">
      <c r="A38" s="75" t="str">
        <f t="shared" si="2"/>
        <v>Apr'19</v>
      </c>
      <c r="B38" s="258" t="s">
        <v>395</v>
      </c>
      <c r="C38" s="1" t="s">
        <v>266</v>
      </c>
      <c r="D38" s="81" t="s">
        <v>166</v>
      </c>
      <c r="E38" s="154" t="s">
        <v>17</v>
      </c>
      <c r="F38" s="53" t="s">
        <v>47</v>
      </c>
      <c r="G38" s="53" t="s">
        <v>341</v>
      </c>
      <c r="H38" s="12" t="s">
        <v>396</v>
      </c>
      <c r="I38" s="111" t="s">
        <v>397</v>
      </c>
      <c r="J38" s="32">
        <v>0</v>
      </c>
      <c r="K38" s="32">
        <v>0</v>
      </c>
      <c r="L38" s="32">
        <v>2000</v>
      </c>
      <c r="M38" s="32">
        <v>0</v>
      </c>
      <c r="N38" s="32">
        <v>0</v>
      </c>
      <c r="O38" s="331">
        <v>0</v>
      </c>
      <c r="P38" s="35">
        <f t="shared" si="0"/>
        <v>2000</v>
      </c>
      <c r="Q38" s="34">
        <v>0</v>
      </c>
      <c r="R38" s="35">
        <f t="shared" si="1"/>
        <v>1583650</v>
      </c>
      <c r="S38" s="90"/>
      <c r="T38" s="264"/>
      <c r="U38" s="262"/>
      <c r="V38" s="91"/>
      <c r="W38" s="59"/>
      <c r="X38" s="2"/>
      <c r="Y38" s="2"/>
      <c r="Z38" s="2"/>
      <c r="AA38" s="2"/>
    </row>
    <row r="39" spans="1:27" ht="15">
      <c r="A39" s="75" t="str">
        <f t="shared" si="2"/>
        <v>Apr'19</v>
      </c>
      <c r="B39" s="258" t="s">
        <v>395</v>
      </c>
      <c r="C39" s="1" t="s">
        <v>266</v>
      </c>
      <c r="D39" s="81" t="s">
        <v>166</v>
      </c>
      <c r="E39" s="154" t="s">
        <v>17</v>
      </c>
      <c r="F39" s="53" t="s">
        <v>374</v>
      </c>
      <c r="G39" s="53" t="s">
        <v>341</v>
      </c>
      <c r="H39" s="12" t="s">
        <v>396</v>
      </c>
      <c r="I39" s="111" t="s">
        <v>398</v>
      </c>
      <c r="J39" s="32">
        <v>0</v>
      </c>
      <c r="K39" s="32">
        <v>0</v>
      </c>
      <c r="L39" s="32">
        <v>0</v>
      </c>
      <c r="M39" s="32">
        <v>12000</v>
      </c>
      <c r="N39" s="32">
        <v>0</v>
      </c>
      <c r="O39" s="331">
        <v>0</v>
      </c>
      <c r="P39" s="35">
        <f t="shared" si="0"/>
        <v>12000</v>
      </c>
      <c r="Q39" s="34">
        <v>0</v>
      </c>
      <c r="R39" s="35">
        <f t="shared" si="1"/>
        <v>1595650</v>
      </c>
      <c r="S39" s="90"/>
      <c r="T39" s="264"/>
      <c r="U39" s="262"/>
      <c r="V39" s="91"/>
      <c r="W39" s="59"/>
      <c r="X39" s="2"/>
      <c r="Y39" s="2"/>
      <c r="Z39" s="2"/>
      <c r="AA39" s="2"/>
    </row>
    <row r="40" spans="1:27" ht="15">
      <c r="A40" s="75" t="str">
        <f t="shared" si="2"/>
        <v>Apr'19</v>
      </c>
      <c r="B40" s="258" t="s">
        <v>340</v>
      </c>
      <c r="C40" s="1" t="s">
        <v>266</v>
      </c>
      <c r="D40" s="342"/>
      <c r="E40" s="307"/>
      <c r="F40" s="53" t="s">
        <v>374</v>
      </c>
      <c r="G40" s="53" t="s">
        <v>341</v>
      </c>
      <c r="H40" s="321" t="s">
        <v>139</v>
      </c>
      <c r="I40" s="310" t="s">
        <v>140</v>
      </c>
      <c r="J40" s="32">
        <v>0</v>
      </c>
      <c r="K40" s="32">
        <v>0</v>
      </c>
      <c r="L40" s="32">
        <v>0</v>
      </c>
      <c r="M40" s="32">
        <v>12000</v>
      </c>
      <c r="N40" s="32">
        <v>0</v>
      </c>
      <c r="O40" s="331">
        <v>0</v>
      </c>
      <c r="P40" s="35">
        <f t="shared" si="0"/>
        <v>12000</v>
      </c>
      <c r="Q40" s="34">
        <v>0</v>
      </c>
      <c r="R40" s="35">
        <f t="shared" si="1"/>
        <v>1607650</v>
      </c>
      <c r="S40" s="90"/>
      <c r="T40" s="264"/>
      <c r="U40" s="262"/>
      <c r="V40" s="91"/>
      <c r="W40" s="59"/>
      <c r="X40" s="2"/>
      <c r="Y40" s="2"/>
      <c r="Z40" s="2"/>
      <c r="AA40" s="2"/>
    </row>
    <row r="41" spans="1:27" ht="15">
      <c r="A41" s="75" t="str">
        <f t="shared" si="2"/>
        <v>Apr'19</v>
      </c>
      <c r="B41" s="258"/>
      <c r="C41" s="1"/>
      <c r="D41" s="81"/>
      <c r="E41" s="154"/>
      <c r="F41" s="53"/>
      <c r="G41" s="53"/>
      <c r="H41" s="12" t="s">
        <v>139</v>
      </c>
      <c r="I41" s="111" t="s">
        <v>140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1">
        <v>0</v>
      </c>
      <c r="P41" s="35">
        <f t="shared" si="0"/>
        <v>0</v>
      </c>
      <c r="Q41" s="34">
        <v>0</v>
      </c>
      <c r="R41" s="35">
        <f t="shared" si="1"/>
        <v>1607650</v>
      </c>
      <c r="S41" s="90"/>
      <c r="T41" s="264"/>
      <c r="U41" s="262"/>
      <c r="V41" s="91"/>
      <c r="W41" s="59"/>
      <c r="X41" s="2"/>
      <c r="Y41" s="2"/>
      <c r="Z41" s="2"/>
      <c r="AA41" s="2"/>
    </row>
    <row r="42" spans="1:27" ht="15">
      <c r="A42" s="75" t="str">
        <f t="shared" si="2"/>
        <v>Apr'19</v>
      </c>
      <c r="B42" s="258"/>
      <c r="C42" s="1"/>
      <c r="D42" s="81"/>
      <c r="E42" s="154"/>
      <c r="F42" s="53"/>
      <c r="G42" s="53"/>
      <c r="H42" s="12" t="s">
        <v>139</v>
      </c>
      <c r="I42" s="111" t="s">
        <v>140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1">
        <v>0</v>
      </c>
      <c r="P42" s="35">
        <f t="shared" si="0"/>
        <v>0</v>
      </c>
      <c r="Q42" s="34">
        <v>0</v>
      </c>
      <c r="R42" s="35">
        <f t="shared" si="1"/>
        <v>1607650</v>
      </c>
      <c r="S42" s="90"/>
      <c r="T42" s="264"/>
      <c r="U42" s="262"/>
      <c r="V42" s="91"/>
      <c r="W42" s="59"/>
      <c r="X42" s="2"/>
      <c r="Y42" s="2"/>
      <c r="Z42" s="2"/>
      <c r="AA42" s="2"/>
    </row>
    <row r="43" spans="1:27" ht="15">
      <c r="A43" s="75" t="str">
        <f t="shared" si="2"/>
        <v>Apr'19</v>
      </c>
      <c r="B43" s="258"/>
      <c r="C43" s="1"/>
      <c r="D43" s="160"/>
      <c r="E43" s="154"/>
      <c r="F43" s="53"/>
      <c r="G43" s="53"/>
      <c r="H43" s="12" t="s">
        <v>139</v>
      </c>
      <c r="I43" s="111" t="s">
        <v>140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1">
        <v>0</v>
      </c>
      <c r="P43" s="35">
        <f t="shared" si="0"/>
        <v>0</v>
      </c>
      <c r="Q43" s="34">
        <v>0</v>
      </c>
      <c r="R43" s="35">
        <f t="shared" si="1"/>
        <v>1607650</v>
      </c>
      <c r="S43" s="90"/>
      <c r="T43" s="264"/>
      <c r="U43" s="262"/>
      <c r="V43" s="91"/>
      <c r="W43" s="59"/>
      <c r="X43" s="2"/>
      <c r="Y43" s="2"/>
      <c r="Z43" s="2"/>
      <c r="AA43" s="2"/>
    </row>
    <row r="44" spans="1:27" ht="15">
      <c r="A44" s="75" t="str">
        <f t="shared" si="2"/>
        <v>Apr'19</v>
      </c>
      <c r="B44" s="258"/>
      <c r="C44" s="1"/>
      <c r="D44" s="81"/>
      <c r="E44" s="154"/>
      <c r="F44" s="53"/>
      <c r="G44" s="53"/>
      <c r="H44" s="12" t="s">
        <v>139</v>
      </c>
      <c r="I44" s="111" t="s">
        <v>140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1">
        <v>0</v>
      </c>
      <c r="P44" s="35">
        <f t="shared" si="0"/>
        <v>0</v>
      </c>
      <c r="Q44" s="34">
        <v>0</v>
      </c>
      <c r="R44" s="35">
        <f t="shared" si="1"/>
        <v>1607650</v>
      </c>
      <c r="S44" s="90"/>
      <c r="T44" s="264"/>
      <c r="U44" s="262"/>
      <c r="V44" s="91"/>
      <c r="W44" s="59"/>
      <c r="X44" s="2"/>
      <c r="Y44" s="2"/>
      <c r="Z44" s="2"/>
      <c r="AA44" s="2"/>
    </row>
    <row r="45" spans="1:27" ht="15">
      <c r="A45" s="75" t="str">
        <f t="shared" si="2"/>
        <v>Apr'19</v>
      </c>
      <c r="B45" s="258"/>
      <c r="C45" s="1"/>
      <c r="D45" s="266"/>
      <c r="E45" s="207"/>
      <c r="F45" s="53"/>
      <c r="G45" s="53"/>
      <c r="H45" s="12" t="s">
        <v>139</v>
      </c>
      <c r="I45" s="111" t="s">
        <v>140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1">
        <v>0</v>
      </c>
      <c r="P45" s="35">
        <f t="shared" si="0"/>
        <v>0</v>
      </c>
      <c r="Q45" s="34">
        <v>0</v>
      </c>
      <c r="R45" s="35">
        <f t="shared" si="1"/>
        <v>1607650</v>
      </c>
      <c r="S45" s="90"/>
      <c r="T45" s="264"/>
      <c r="U45" s="262"/>
      <c r="V45" s="91"/>
      <c r="W45" s="59"/>
      <c r="X45" s="2"/>
      <c r="Y45" s="2"/>
      <c r="Z45" s="2"/>
      <c r="AA45" s="2"/>
    </row>
    <row r="46" spans="1:27" ht="15">
      <c r="A46" s="75" t="str">
        <f t="shared" si="2"/>
        <v>Apr'19</v>
      </c>
      <c r="B46" s="258"/>
      <c r="C46" s="1"/>
      <c r="D46" s="182"/>
      <c r="E46" s="53"/>
      <c r="F46" s="53"/>
      <c r="G46" s="53"/>
      <c r="H46" s="12" t="s">
        <v>139</v>
      </c>
      <c r="I46" s="111" t="s">
        <v>140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1">
        <v>0</v>
      </c>
      <c r="P46" s="35">
        <f t="shared" si="0"/>
        <v>0</v>
      </c>
      <c r="Q46" s="34">
        <v>0</v>
      </c>
      <c r="R46" s="35">
        <f t="shared" si="1"/>
        <v>1607650</v>
      </c>
      <c r="S46" s="90"/>
      <c r="T46" s="264"/>
      <c r="U46" s="262"/>
      <c r="V46" s="91"/>
      <c r="W46" s="59"/>
      <c r="X46" s="2"/>
      <c r="Y46" s="2"/>
      <c r="Z46" s="2"/>
      <c r="AA46" s="2"/>
    </row>
    <row r="47" spans="1:27" ht="15">
      <c r="A47" s="75" t="str">
        <f t="shared" si="2"/>
        <v>Apr'19</v>
      </c>
      <c r="B47" s="258"/>
      <c r="C47" s="1"/>
      <c r="D47" s="132"/>
      <c r="E47" s="53"/>
      <c r="F47" s="53"/>
      <c r="G47" s="53"/>
      <c r="H47" s="12" t="s">
        <v>139</v>
      </c>
      <c r="I47" s="111" t="s">
        <v>140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1">
        <v>0</v>
      </c>
      <c r="P47" s="35">
        <f t="shared" si="0"/>
        <v>0</v>
      </c>
      <c r="Q47" s="34">
        <v>0</v>
      </c>
      <c r="R47" s="35">
        <f t="shared" si="1"/>
        <v>1607650</v>
      </c>
      <c r="S47" s="90"/>
      <c r="T47" s="264"/>
      <c r="U47" s="262"/>
      <c r="V47" s="91"/>
      <c r="W47" s="59"/>
      <c r="X47" s="2"/>
      <c r="Y47" s="2"/>
      <c r="Z47" s="2"/>
      <c r="AA47" s="2"/>
    </row>
    <row r="48" spans="1:27" ht="15">
      <c r="A48" s="75" t="str">
        <f t="shared" si="2"/>
        <v>Apr'19</v>
      </c>
      <c r="B48" s="258"/>
      <c r="C48" s="1"/>
      <c r="D48" s="132"/>
      <c r="E48" s="53"/>
      <c r="F48" s="53"/>
      <c r="G48" s="53"/>
      <c r="H48" s="12" t="s">
        <v>139</v>
      </c>
      <c r="I48" s="111" t="s">
        <v>140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31">
        <v>0</v>
      </c>
      <c r="P48" s="35">
        <f t="shared" si="0"/>
        <v>0</v>
      </c>
      <c r="Q48" s="34">
        <v>0</v>
      </c>
      <c r="R48" s="35">
        <f t="shared" si="1"/>
        <v>1607650</v>
      </c>
      <c r="S48" s="90"/>
      <c r="T48" s="264"/>
      <c r="U48" s="262"/>
      <c r="V48" s="91"/>
      <c r="W48" s="59"/>
      <c r="X48" s="2"/>
      <c r="Y48" s="2"/>
      <c r="Z48" s="2"/>
      <c r="AA48" s="2"/>
    </row>
    <row r="49" spans="1:27" ht="15">
      <c r="A49" s="75" t="str">
        <f t="shared" si="2"/>
        <v>Apr'19</v>
      </c>
      <c r="B49" s="258"/>
      <c r="C49" s="1"/>
      <c r="D49" s="132"/>
      <c r="E49" s="53"/>
      <c r="F49" s="53"/>
      <c r="G49" s="53"/>
      <c r="H49" s="12" t="s">
        <v>139</v>
      </c>
      <c r="I49" s="111" t="s">
        <v>140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1">
        <v>0</v>
      </c>
      <c r="P49" s="35">
        <f t="shared" si="0"/>
        <v>0</v>
      </c>
      <c r="Q49" s="34">
        <v>0</v>
      </c>
      <c r="R49" s="35">
        <f t="shared" si="1"/>
        <v>1607650</v>
      </c>
      <c r="S49" s="90"/>
      <c r="T49" s="264"/>
      <c r="U49" s="262"/>
      <c r="V49" s="91"/>
      <c r="W49" s="59"/>
      <c r="X49" s="2"/>
      <c r="Y49" s="2"/>
      <c r="Z49" s="2"/>
      <c r="AA49" s="2"/>
    </row>
    <row r="50" spans="1:27" ht="15">
      <c r="A50" s="75" t="str">
        <f t="shared" si="2"/>
        <v>Apr'19</v>
      </c>
      <c r="B50" s="258"/>
      <c r="C50" s="1"/>
      <c r="D50" s="132"/>
      <c r="E50" s="53"/>
      <c r="F50" s="53"/>
      <c r="G50" s="53"/>
      <c r="H50" s="12" t="s">
        <v>139</v>
      </c>
      <c r="I50" s="111" t="s">
        <v>140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1">
        <v>0</v>
      </c>
      <c r="P50" s="35">
        <f t="shared" si="0"/>
        <v>0</v>
      </c>
      <c r="Q50" s="34">
        <v>0</v>
      </c>
      <c r="R50" s="35">
        <f t="shared" si="1"/>
        <v>1607650</v>
      </c>
      <c r="S50" s="90"/>
      <c r="T50" s="264"/>
      <c r="U50" s="262"/>
      <c r="V50" s="91"/>
      <c r="W50" s="59"/>
      <c r="X50" s="2"/>
      <c r="Y50" s="2"/>
      <c r="Z50" s="2"/>
      <c r="AA50" s="2"/>
    </row>
    <row r="51" spans="1:27" ht="15">
      <c r="A51" s="75" t="str">
        <f t="shared" si="2"/>
        <v>Apr'19</v>
      </c>
      <c r="B51" s="258"/>
      <c r="C51" s="1"/>
      <c r="D51" s="132"/>
      <c r="E51" s="53"/>
      <c r="F51" s="53"/>
      <c r="G51" s="53"/>
      <c r="H51" s="12" t="s">
        <v>139</v>
      </c>
      <c r="I51" s="111" t="s">
        <v>140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1">
        <v>0</v>
      </c>
      <c r="P51" s="35">
        <f t="shared" si="0"/>
        <v>0</v>
      </c>
      <c r="Q51" s="34">
        <v>0</v>
      </c>
      <c r="R51" s="35">
        <f t="shared" si="1"/>
        <v>1607650</v>
      </c>
      <c r="S51" s="90"/>
      <c r="T51" s="264"/>
      <c r="U51" s="262"/>
      <c r="V51" s="91"/>
      <c r="W51" s="59"/>
      <c r="X51" s="2"/>
      <c r="Y51" s="2"/>
      <c r="Z51" s="2"/>
      <c r="AA51" s="2"/>
    </row>
    <row r="52" spans="1:27" ht="15">
      <c r="A52" s="75" t="str">
        <f t="shared" si="2"/>
        <v>Apr'19</v>
      </c>
      <c r="B52" s="258"/>
      <c r="C52" s="1"/>
      <c r="D52" s="132"/>
      <c r="E52" s="53"/>
      <c r="F52" s="53"/>
      <c r="G52" s="53"/>
      <c r="H52" s="12" t="s">
        <v>139</v>
      </c>
      <c r="I52" s="111" t="s">
        <v>140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1">
        <v>0</v>
      </c>
      <c r="P52" s="35">
        <f t="shared" si="0"/>
        <v>0</v>
      </c>
      <c r="Q52" s="34">
        <v>0</v>
      </c>
      <c r="R52" s="35">
        <f t="shared" si="1"/>
        <v>1607650</v>
      </c>
      <c r="S52" s="90"/>
      <c r="T52" s="264"/>
      <c r="U52" s="262"/>
      <c r="V52" s="91"/>
      <c r="W52" s="59"/>
      <c r="X52" s="2"/>
      <c r="Y52" s="2"/>
      <c r="Z52" s="2"/>
      <c r="AA52" s="2"/>
    </row>
    <row r="53" spans="1:27" ht="15.75" thickBot="1">
      <c r="A53" s="75" t="str">
        <f t="shared" si="2"/>
        <v>Apr'19</v>
      </c>
      <c r="B53" s="258"/>
      <c r="C53" s="1"/>
      <c r="D53" s="132"/>
      <c r="E53" s="53"/>
      <c r="F53" s="53"/>
      <c r="G53" s="53"/>
      <c r="H53" s="12" t="s">
        <v>139</v>
      </c>
      <c r="I53" s="111" t="s">
        <v>140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1">
        <v>0</v>
      </c>
      <c r="P53" s="35">
        <f t="shared" si="0"/>
        <v>0</v>
      </c>
      <c r="Q53" s="34">
        <v>0</v>
      </c>
      <c r="R53" s="35">
        <f t="shared" si="1"/>
        <v>1607650</v>
      </c>
      <c r="S53" s="90"/>
      <c r="T53" s="264"/>
      <c r="U53" s="262"/>
      <c r="V53" s="91"/>
      <c r="W53" s="59"/>
      <c r="X53" s="2"/>
      <c r="Y53" s="2"/>
      <c r="Z53" s="2"/>
      <c r="AA53" s="2"/>
    </row>
    <row r="54" spans="1:27" ht="16.5" thickBot="1">
      <c r="A54" s="253" t="s">
        <v>321</v>
      </c>
      <c r="B54" s="295"/>
      <c r="C54" s="352" t="s">
        <v>211</v>
      </c>
      <c r="D54" s="353"/>
      <c r="E54" s="353"/>
      <c r="F54" s="353"/>
      <c r="G54" s="353"/>
      <c r="H54" s="353"/>
      <c r="I54" s="354"/>
      <c r="J54" s="76">
        <f t="shared" ref="J54:O54" si="3">SUM(J14:J53)</f>
        <v>0</v>
      </c>
      <c r="K54" s="39">
        <f t="shared" si="3"/>
        <v>382000</v>
      </c>
      <c r="L54" s="39">
        <f t="shared" si="3"/>
        <v>20000</v>
      </c>
      <c r="M54" s="39">
        <f t="shared" si="3"/>
        <v>48000</v>
      </c>
      <c r="N54" s="38">
        <f t="shared" si="3"/>
        <v>4000</v>
      </c>
      <c r="O54" s="76">
        <f t="shared" si="3"/>
        <v>0</v>
      </c>
      <c r="P54" s="69">
        <f>SUM(P12:P53)</f>
        <v>454000</v>
      </c>
      <c r="Q54" s="69">
        <f>SUM(Q12:Q53)</f>
        <v>306000</v>
      </c>
      <c r="R54" s="69">
        <f>R13-Q54+P54</f>
        <v>1607650</v>
      </c>
      <c r="S54" s="37"/>
      <c r="T54" s="39"/>
      <c r="U54" s="76"/>
      <c r="V54" s="69"/>
      <c r="W54" s="59"/>
      <c r="X54" s="2"/>
      <c r="Y54" s="2"/>
      <c r="Z54" s="2"/>
      <c r="AA54" s="2"/>
    </row>
    <row r="55" spans="1:27" ht="13.5" thickBot="1">
      <c r="A55" s="64" t="s">
        <v>76</v>
      </c>
      <c r="B55" s="64"/>
      <c r="C55" s="64"/>
      <c r="D55" s="6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49" t="s">
        <v>76</v>
      </c>
      <c r="X55" s="2"/>
      <c r="Y55" s="2"/>
      <c r="Z55" s="2"/>
      <c r="AA55" s="2"/>
    </row>
    <row r="56" spans="1:27" ht="16.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38" t="s">
        <v>252</v>
      </c>
      <c r="R56" s="252" t="s">
        <v>340</v>
      </c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W57" s="2"/>
      <c r="X57" s="2"/>
      <c r="Y57" s="2"/>
      <c r="Z57" s="2"/>
      <c r="AA57" s="2"/>
    </row>
  </sheetData>
  <mergeCells count="10">
    <mergeCell ref="A9:B9"/>
    <mergeCell ref="C9:I9"/>
    <mergeCell ref="J12:O12"/>
    <mergeCell ref="C54:I54"/>
    <mergeCell ref="A1:V1"/>
    <mergeCell ref="A2:V2"/>
    <mergeCell ref="A4:V4"/>
    <mergeCell ref="A6:V6"/>
    <mergeCell ref="A8:B8"/>
    <mergeCell ref="C8:I8"/>
  </mergeCells>
  <pageMargins left="0.25" right="0" top="0.25" bottom="0.5" header="0" footer="0.5"/>
  <pageSetup scale="90" orientation="landscape" r:id="rId1"/>
  <headerFooter alignWithMargins="0">
    <oddFooter>&amp;LE : B.Karim-(SDC---)-Bank Statement&amp;CMd. Bazlul Karim, Accountant,SDC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2"/>
  <sheetViews>
    <sheetView topLeftCell="A13" workbookViewId="0">
      <pane xSplit="1" ySplit="2" topLeftCell="B15" activePane="bottomRight" state="frozen"/>
      <selection activeCell="A13" sqref="A13"/>
      <selection pane="topRight" activeCell="B13" sqref="B13"/>
      <selection pane="bottomLeft" activeCell="A15" sqref="A15"/>
      <selection pane="bottomRight" activeCell="F179" sqref="F179"/>
    </sheetView>
  </sheetViews>
  <sheetFormatPr defaultRowHeight="12.75"/>
  <cols>
    <col min="1" max="1" width="8.42578125" bestFit="1" customWidth="1"/>
    <col min="2" max="2" width="10.140625" bestFit="1" customWidth="1"/>
    <col min="3" max="3" width="17.140625" customWidth="1"/>
    <col min="4" max="4" width="7.140625" bestFit="1" customWidth="1"/>
    <col min="5" max="5" width="16.140625" bestFit="1" customWidth="1"/>
    <col min="6" max="6" width="20" bestFit="1" customWidth="1"/>
    <col min="7" max="7" width="8.28515625" bestFit="1" customWidth="1"/>
    <col min="8" max="8" width="15.85546875" bestFit="1" customWidth="1"/>
    <col min="9" max="9" width="13.7109375" bestFit="1" customWidth="1"/>
    <col min="10" max="10" width="9" bestFit="1" customWidth="1"/>
    <col min="11" max="11" width="14.28515625" bestFit="1" customWidth="1"/>
    <col min="12" max="12" width="12" bestFit="1" customWidth="1"/>
    <col min="13" max="14" width="13.7109375" bestFit="1" customWidth="1"/>
    <col min="15" max="15" width="10.140625" bestFit="1" customWidth="1"/>
    <col min="16" max="16" width="13" bestFit="1" customWidth="1"/>
    <col min="17" max="17" width="13.140625" bestFit="1" customWidth="1"/>
    <col min="18" max="18" width="14.28515625" bestFit="1" customWidth="1"/>
    <col min="19" max="19" width="7.140625" customWidth="1"/>
    <col min="20" max="20" width="9.42578125" customWidth="1"/>
    <col min="21" max="21" width="10.42578125" customWidth="1"/>
    <col min="22" max="22" width="19.28515625" bestFit="1" customWidth="1"/>
    <col min="23" max="23" width="12.42578125" customWidth="1"/>
    <col min="24" max="25" width="9.28515625" bestFit="1" customWidth="1"/>
    <col min="26" max="26" width="10.28515625" bestFit="1" customWidth="1"/>
  </cols>
  <sheetData>
    <row r="1" spans="1:27" ht="30">
      <c r="A1" s="357" t="s">
        <v>15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spans="1:27" s="7" customFormat="1" ht="18">
      <c r="A2" s="356" t="s">
        <v>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</row>
    <row r="3" spans="1:27" s="7" customFormat="1" ht="18">
      <c r="A3" s="104"/>
      <c r="B3" s="104"/>
      <c r="C3" s="104"/>
      <c r="D3" s="104"/>
      <c r="E3" s="104"/>
      <c r="F3" s="104"/>
      <c r="G3" s="239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61"/>
    </row>
    <row r="4" spans="1:27" ht="30">
      <c r="A4" s="357" t="s">
        <v>14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</row>
    <row r="5" spans="1:27" s="7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61"/>
    </row>
    <row r="6" spans="1:27" ht="18">
      <c r="A6" s="358" t="s">
        <v>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</row>
    <row r="7" spans="1:27" s="7" customFormat="1" ht="15">
      <c r="A7" s="61"/>
      <c r="B7" s="61"/>
      <c r="C7" s="61"/>
      <c r="D7" s="6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1"/>
      <c r="Q7" s="61"/>
      <c r="R7" s="61"/>
      <c r="S7" s="61"/>
      <c r="T7" s="61"/>
      <c r="U7" s="61"/>
      <c r="V7" s="61"/>
      <c r="W7" s="61"/>
    </row>
    <row r="8" spans="1:27" ht="16.5" thickBot="1">
      <c r="A8" s="367" t="s">
        <v>12</v>
      </c>
      <c r="B8" s="367"/>
      <c r="C8" s="185" t="s">
        <v>23</v>
      </c>
      <c r="D8" s="368" t="s">
        <v>23</v>
      </c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185"/>
      <c r="P8" s="185"/>
      <c r="Q8" s="185"/>
      <c r="R8" s="185"/>
      <c r="S8" s="51"/>
      <c r="T8" s="51"/>
      <c r="U8" s="51"/>
      <c r="V8" s="2"/>
      <c r="W8" s="2"/>
    </row>
    <row r="9" spans="1:27" ht="15.75">
      <c r="A9" s="367" t="s">
        <v>22</v>
      </c>
      <c r="B9" s="367"/>
      <c r="C9" s="186" t="s">
        <v>13</v>
      </c>
      <c r="D9" s="368" t="s">
        <v>13</v>
      </c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11"/>
      <c r="P9" s="21" t="s">
        <v>30</v>
      </c>
      <c r="Q9" s="230" t="str">
        <f>'10)-OCT''18-RUPALI AC OPEN'!P8</f>
        <v>Oct'18</v>
      </c>
      <c r="R9" s="225" t="str">
        <f>'01)-JAN''19-RUPALI'!Q8</f>
        <v>Jan'19</v>
      </c>
      <c r="S9" s="227"/>
      <c r="T9" s="51"/>
      <c r="U9" s="51"/>
      <c r="V9" s="2"/>
      <c r="W9" s="2"/>
    </row>
    <row r="10" spans="1:27" ht="16.5" thickBot="1">
      <c r="A10" s="186"/>
      <c r="B10" s="186"/>
      <c r="C10" s="16"/>
      <c r="D10" s="16"/>
      <c r="E10" s="16"/>
      <c r="F10" s="16"/>
      <c r="G10" s="240"/>
      <c r="H10" s="16"/>
      <c r="I10" s="16"/>
      <c r="J10" s="2"/>
      <c r="K10" s="2"/>
      <c r="L10" s="2"/>
      <c r="M10" s="2"/>
      <c r="N10" s="2"/>
      <c r="O10" s="2"/>
      <c r="P10" s="22" t="s">
        <v>245</v>
      </c>
      <c r="Q10" s="231" t="str">
        <f>'10)-OCT''18-RUPALI AC OPEN'!P9</f>
        <v>01.10.18</v>
      </c>
      <c r="R10" s="226" t="str">
        <f>'01)-JAN''19-RUPALI'!Q9</f>
        <v>31.01.19</v>
      </c>
      <c r="S10" s="51"/>
      <c r="T10" s="51"/>
      <c r="U10" s="51"/>
      <c r="V10" s="2"/>
      <c r="W10" s="2"/>
    </row>
    <row r="11" spans="1:27" ht="15.75">
      <c r="A11" s="186"/>
      <c r="B11" s="186"/>
      <c r="C11" s="16"/>
      <c r="D11" s="16"/>
      <c r="E11" s="16"/>
      <c r="F11" s="16"/>
      <c r="G11" s="240"/>
      <c r="H11" s="16"/>
      <c r="I11" s="16"/>
      <c r="J11" s="2"/>
      <c r="K11" s="2"/>
      <c r="L11" s="2"/>
      <c r="M11" s="2"/>
      <c r="N11" s="2"/>
      <c r="O11" s="2"/>
      <c r="S11" s="51"/>
      <c r="T11" s="51"/>
      <c r="U11" s="51"/>
      <c r="V11" s="2"/>
      <c r="W11" s="2"/>
    </row>
    <row r="12" spans="1:27" ht="13.5" thickBot="1">
      <c r="A12" s="216" t="s">
        <v>238</v>
      </c>
      <c r="B12" s="216" t="s">
        <v>238</v>
      </c>
      <c r="C12" s="216" t="s">
        <v>120</v>
      </c>
      <c r="D12" s="216" t="s">
        <v>220</v>
      </c>
      <c r="E12" s="216" t="s">
        <v>220</v>
      </c>
      <c r="F12" s="216" t="s">
        <v>220</v>
      </c>
      <c r="G12" s="216"/>
      <c r="H12" s="216" t="s">
        <v>238</v>
      </c>
      <c r="I12" s="216" t="s">
        <v>220</v>
      </c>
      <c r="J12" s="216" t="s">
        <v>220</v>
      </c>
      <c r="K12" s="216" t="s">
        <v>220</v>
      </c>
      <c r="L12" s="216" t="s">
        <v>220</v>
      </c>
      <c r="M12" s="216" t="s">
        <v>220</v>
      </c>
      <c r="N12" s="216" t="s">
        <v>220</v>
      </c>
      <c r="O12" s="216" t="s">
        <v>220</v>
      </c>
      <c r="P12" s="216" t="s">
        <v>238</v>
      </c>
      <c r="Q12" s="216" t="s">
        <v>238</v>
      </c>
      <c r="R12" s="216" t="s">
        <v>238</v>
      </c>
      <c r="S12" s="216" t="s">
        <v>220</v>
      </c>
      <c r="T12" s="216" t="s">
        <v>220</v>
      </c>
      <c r="U12" s="216" t="s">
        <v>220</v>
      </c>
      <c r="V12" s="216" t="s">
        <v>220</v>
      </c>
      <c r="W12" s="216" t="s">
        <v>238</v>
      </c>
      <c r="X12" s="216" t="s">
        <v>76</v>
      </c>
    </row>
    <row r="13" spans="1:27" ht="15.75">
      <c r="A13" s="101" t="s">
        <v>86</v>
      </c>
      <c r="B13" s="102" t="s">
        <v>0</v>
      </c>
      <c r="C13" s="103" t="s">
        <v>1</v>
      </c>
      <c r="D13" s="93" t="s">
        <v>154</v>
      </c>
      <c r="E13" s="174" t="s">
        <v>243</v>
      </c>
      <c r="F13" s="175" t="s">
        <v>18</v>
      </c>
      <c r="G13" s="175"/>
      <c r="H13" s="174" t="s">
        <v>240</v>
      </c>
      <c r="I13" s="83" t="s">
        <v>241</v>
      </c>
      <c r="J13" s="348" t="s">
        <v>32</v>
      </c>
      <c r="K13" s="348"/>
      <c r="L13" s="349"/>
      <c r="M13" s="349"/>
      <c r="N13" s="350"/>
      <c r="O13" s="351"/>
      <c r="P13" s="56" t="s">
        <v>20</v>
      </c>
      <c r="Q13" s="24" t="s">
        <v>4</v>
      </c>
      <c r="R13" s="48" t="s">
        <v>3</v>
      </c>
      <c r="S13" s="14" t="s">
        <v>154</v>
      </c>
      <c r="T13" s="83" t="s">
        <v>169</v>
      </c>
      <c r="U13" s="83" t="s">
        <v>180</v>
      </c>
      <c r="V13" s="83" t="s">
        <v>170</v>
      </c>
      <c r="W13" s="56" t="s">
        <v>170</v>
      </c>
      <c r="X13" s="113"/>
      <c r="Y13" s="2"/>
      <c r="Z13" s="2"/>
      <c r="AA13" s="2"/>
    </row>
    <row r="14" spans="1:27" ht="16.5" thickBot="1">
      <c r="A14" s="200" t="str">
        <f>'10)-OCT''18-RUPALI AC OPEN'!A12</f>
        <v>Oct'18</v>
      </c>
      <c r="B14" s="201" t="str">
        <f>'10)-OCT''18-RUPALI AC OPEN'!B12</f>
        <v>01.10.18</v>
      </c>
      <c r="C14" s="183"/>
      <c r="D14" s="173"/>
      <c r="E14" s="219" t="s">
        <v>169</v>
      </c>
      <c r="F14" s="219" t="s">
        <v>244</v>
      </c>
      <c r="G14" s="219"/>
      <c r="H14" s="219" t="s">
        <v>239</v>
      </c>
      <c r="I14" s="220" t="s">
        <v>242</v>
      </c>
      <c r="J14" s="18" t="s">
        <v>19</v>
      </c>
      <c r="K14" s="19" t="s">
        <v>81</v>
      </c>
      <c r="L14" s="19" t="s">
        <v>33</v>
      </c>
      <c r="M14" s="20" t="s">
        <v>215</v>
      </c>
      <c r="N14" s="20" t="s">
        <v>216</v>
      </c>
      <c r="O14" s="20" t="s">
        <v>80</v>
      </c>
      <c r="P14" s="57" t="s">
        <v>5</v>
      </c>
      <c r="Q14" s="188" t="s">
        <v>21</v>
      </c>
      <c r="R14" s="65">
        <f>'10)-OCT''18-RUPALI AC OPEN'!Q12</f>
        <v>0</v>
      </c>
      <c r="S14" s="25"/>
      <c r="T14" s="86"/>
      <c r="U14" s="86" t="str">
        <f>R9</f>
        <v>Jan'19</v>
      </c>
      <c r="V14" s="189"/>
      <c r="W14" s="195"/>
      <c r="X14" s="113"/>
      <c r="Y14" s="2"/>
      <c r="Z14" s="2"/>
      <c r="AA14" s="2"/>
    </row>
    <row r="15" spans="1:27" ht="15">
      <c r="A15" s="129" t="str">
        <f>'10)-OCT''18-RUPALI AC OPEN'!A13</f>
        <v>Oct'18</v>
      </c>
      <c r="B15" s="110" t="str">
        <f>'10)-OCT''18-RUPALI AC OPEN'!B13</f>
        <v>02.10.18</v>
      </c>
      <c r="C15" s="131" t="str">
        <f>'10)-OCT''18-RUPALI AC OPEN'!C13</f>
        <v>Collection</v>
      </c>
      <c r="D15" s="72">
        <f>'10)-OCT''18-RUPALI AC OPEN'!D13</f>
        <v>0</v>
      </c>
      <c r="E15" s="97" t="str">
        <f>'10)-OCT''18-RUPALI AC OPEN'!E13</f>
        <v>B.Karim</v>
      </c>
      <c r="F15" s="97" t="str">
        <f>'10)-OCT''18-RUPALI AC OPEN'!F13</f>
        <v>Land pur. Phase-1</v>
      </c>
      <c r="G15" s="97"/>
      <c r="H15" s="97" t="str">
        <f>'10)-OCT''18-RUPALI AC OPEN'!G13</f>
        <v>DS-41531</v>
      </c>
      <c r="I15" s="97">
        <f>'10)-OCT''18-RUPALI AC OPEN'!H13</f>
        <v>0</v>
      </c>
      <c r="J15" s="193">
        <f>'10)-OCT''18-RUPALI AC OPEN'!I13</f>
        <v>0</v>
      </c>
      <c r="K15" s="193">
        <f>'10)-OCT''18-RUPALI AC OPEN'!J13</f>
        <v>0</v>
      </c>
      <c r="L15" s="193">
        <f>'10)-OCT''18-RUPALI AC OPEN'!K13</f>
        <v>0</v>
      </c>
      <c r="M15" s="193">
        <f>'10)-OCT''18-RUPALI AC OPEN'!L13</f>
        <v>100000</v>
      </c>
      <c r="N15" s="193">
        <f>'10)-OCT''18-RUPALI AC OPEN'!M13</f>
        <v>0</v>
      </c>
      <c r="O15" s="193">
        <f>'10)-OCT''18-RUPALI AC OPEN'!N13</f>
        <v>0</v>
      </c>
      <c r="P15" s="198">
        <f>'10)-OCT''18-RUPALI AC OPEN'!O13</f>
        <v>100000</v>
      </c>
      <c r="Q15" s="198">
        <f>'10)-OCT''18-RUPALI AC OPEN'!P13</f>
        <v>0</v>
      </c>
      <c r="R15" s="198">
        <f>'10)-OCT''18-RUPALI AC OPEN'!Q13</f>
        <v>100000</v>
      </c>
      <c r="S15" s="180" t="str">
        <f>'10)-OCT''18-RUPALI AC OPEN'!R13</f>
        <v>01</v>
      </c>
      <c r="T15" s="110" t="str">
        <f>'10)-OCT''18-RUPALI AC OPEN'!S13</f>
        <v>Nasir</v>
      </c>
      <c r="U15" s="131" t="str">
        <f>'10)-OCT''18-RUPALI AC OPEN'!T13</f>
        <v>Paid</v>
      </c>
      <c r="V15" s="221">
        <f>'10)-OCT''18-RUPALI AC OPEN'!U13</f>
        <v>0</v>
      </c>
      <c r="W15" s="196"/>
      <c r="X15" s="113"/>
      <c r="Y15" s="2"/>
      <c r="Z15" s="2"/>
      <c r="AA15" s="2"/>
    </row>
    <row r="16" spans="1:27" ht="15">
      <c r="A16" s="132" t="str">
        <f>'10)-OCT''18-RUPALI AC OPEN'!A14</f>
        <v>Oct'18</v>
      </c>
      <c r="B16" s="53" t="str">
        <f>'10)-OCT''18-RUPALI AC OPEN'!B14</f>
        <v>03.10.18</v>
      </c>
      <c r="C16" s="111" t="str">
        <f>'10)-OCT''18-RUPALI AC OPEN'!C14</f>
        <v>Cash deposit</v>
      </c>
      <c r="D16" s="72">
        <f>'10)-OCT''18-RUPALI AC OPEN'!D14</f>
        <v>0</v>
      </c>
      <c r="E16" s="97" t="str">
        <f>'10)-OCT''18-RUPALI AC OPEN'!E14</f>
        <v>8 Persons</v>
      </c>
      <c r="F16" s="97" t="str">
        <f>'10)-OCT''18-RUPALI AC OPEN'!F14</f>
        <v>Land pur. Phase-1</v>
      </c>
      <c r="G16" s="97"/>
      <c r="H16" s="97" t="str">
        <f>'10)-OCT''18-RUPALI AC OPEN'!G14</f>
        <v>DS-41532</v>
      </c>
      <c r="I16" s="97">
        <f>'10)-OCT''18-RUPALI AC OPEN'!H14</f>
        <v>0</v>
      </c>
      <c r="J16" s="193">
        <f>'10)-OCT''18-RUPALI AC OPEN'!I14</f>
        <v>0</v>
      </c>
      <c r="K16" s="193">
        <f>'10)-OCT''18-RUPALI AC OPEN'!J14</f>
        <v>0</v>
      </c>
      <c r="L16" s="193">
        <f>'10)-OCT''18-RUPALI AC OPEN'!K14</f>
        <v>0</v>
      </c>
      <c r="M16" s="193">
        <f>'10)-OCT''18-RUPALI AC OPEN'!L14</f>
        <v>800000</v>
      </c>
      <c r="N16" s="193">
        <f>'10)-OCT''18-RUPALI AC OPEN'!M14</f>
        <v>0</v>
      </c>
      <c r="O16" s="193">
        <f>'10)-OCT''18-RUPALI AC OPEN'!N14</f>
        <v>0</v>
      </c>
      <c r="P16" s="193">
        <f>'10)-OCT''18-RUPALI AC OPEN'!O14</f>
        <v>800000</v>
      </c>
      <c r="Q16" s="193">
        <f>'10)-OCT''18-RUPALI AC OPEN'!P14</f>
        <v>0</v>
      </c>
      <c r="R16" s="193">
        <f>'10)-OCT''18-RUPALI AC OPEN'!Q14</f>
        <v>900000</v>
      </c>
      <c r="S16" s="182" t="str">
        <f>'10)-OCT''18-RUPALI AC OPEN'!R14</f>
        <v>02</v>
      </c>
      <c r="T16" s="53" t="str">
        <f>'10)-OCT''18-RUPALI AC OPEN'!S14</f>
        <v>Saiful-1</v>
      </c>
      <c r="U16" s="111" t="str">
        <f>'10)-OCT''18-RUPALI AC OPEN'!T14</f>
        <v>Paid</v>
      </c>
      <c r="V16" s="95">
        <f>'10)-OCT''18-RUPALI AC OPEN'!U14</f>
        <v>0</v>
      </c>
      <c r="W16" s="197"/>
      <c r="X16" s="113"/>
      <c r="Y16" s="2"/>
      <c r="Z16" s="2"/>
      <c r="AA16" s="2"/>
    </row>
    <row r="17" spans="1:27" ht="15">
      <c r="A17" s="132" t="str">
        <f>'10)-OCT''18-RUPALI AC OPEN'!A15</f>
        <v>Oct'18</v>
      </c>
      <c r="B17" s="53" t="str">
        <f>'10)-OCT''18-RUPALI AC OPEN'!B15</f>
        <v>03.10.18</v>
      </c>
      <c r="C17" s="111" t="str">
        <f>'10)-OCT''18-RUPALI AC OPEN'!C15</f>
        <v>Cash deposit</v>
      </c>
      <c r="D17" s="72">
        <f>'10)-OCT''18-RUPALI AC OPEN'!D15</f>
        <v>0</v>
      </c>
      <c r="E17" s="97" t="str">
        <f>'10)-OCT''18-RUPALI AC OPEN'!E15</f>
        <v>4 Persons</v>
      </c>
      <c r="F17" s="97" t="str">
        <f>'10)-OCT''18-RUPALI AC OPEN'!F15</f>
        <v>Monthly Subs.</v>
      </c>
      <c r="G17" s="97"/>
      <c r="H17" s="97" t="str">
        <f>'10)-OCT''18-RUPALI AC OPEN'!G15</f>
        <v>DS-41532</v>
      </c>
      <c r="I17" s="97">
        <f>'10)-OCT''18-RUPALI AC OPEN'!H15</f>
        <v>0</v>
      </c>
      <c r="J17" s="193">
        <f>'10)-OCT''18-RUPALI AC OPEN'!I15</f>
        <v>0</v>
      </c>
      <c r="K17" s="193">
        <f>'10)-OCT''18-RUPALI AC OPEN'!J15</f>
        <v>0</v>
      </c>
      <c r="L17" s="193">
        <f>'10)-OCT''18-RUPALI AC OPEN'!K15</f>
        <v>32000</v>
      </c>
      <c r="M17" s="193">
        <f>'10)-OCT''18-RUPALI AC OPEN'!L15</f>
        <v>0</v>
      </c>
      <c r="N17" s="193">
        <f>'10)-OCT''18-RUPALI AC OPEN'!M15</f>
        <v>0</v>
      </c>
      <c r="O17" s="193">
        <f>'10)-OCT''18-RUPALI AC OPEN'!N15</f>
        <v>0</v>
      </c>
      <c r="P17" s="193">
        <f>'10)-OCT''18-RUPALI AC OPEN'!O15</f>
        <v>32000</v>
      </c>
      <c r="Q17" s="193">
        <f>'10)-OCT''18-RUPALI AC OPEN'!P15</f>
        <v>0</v>
      </c>
      <c r="R17" s="193">
        <f>'10)-OCT''18-RUPALI AC OPEN'!Q15</f>
        <v>932000</v>
      </c>
      <c r="S17" s="182" t="str">
        <f>'10)-OCT''18-RUPALI AC OPEN'!R15</f>
        <v>03</v>
      </c>
      <c r="T17" s="53" t="str">
        <f>'10)-OCT''18-RUPALI AC OPEN'!S15</f>
        <v>Saiful-2</v>
      </c>
      <c r="U17" s="111" t="str">
        <f>'10)-OCT''18-RUPALI AC OPEN'!T15</f>
        <v>Paid</v>
      </c>
      <c r="V17" s="95">
        <f>'10)-OCT''18-RUPALI AC OPEN'!U15</f>
        <v>0</v>
      </c>
      <c r="W17" s="197"/>
      <c r="X17" s="113"/>
      <c r="Y17" s="2"/>
      <c r="Z17" s="2"/>
      <c r="AA17" s="2"/>
    </row>
    <row r="18" spans="1:27" ht="15">
      <c r="A18" s="132" t="str">
        <f>'10)-OCT''18-RUPALI AC OPEN'!A16</f>
        <v>Oct'18</v>
      </c>
      <c r="B18" s="53" t="str">
        <f>'10)-OCT''18-RUPALI AC OPEN'!B16</f>
        <v>04.10.18</v>
      </c>
      <c r="C18" s="111" t="str">
        <f>'10)-OCT''18-RUPALI AC OPEN'!C16</f>
        <v>Cash deposit</v>
      </c>
      <c r="D18" s="72">
        <f>'10)-OCT''18-RUPALI AC OPEN'!D16</f>
        <v>0</v>
      </c>
      <c r="E18" s="97" t="str">
        <f>'10)-OCT''18-RUPALI AC OPEN'!E16</f>
        <v>3 Persons</v>
      </c>
      <c r="F18" s="97" t="str">
        <f>'10)-OCT''18-RUPALI AC OPEN'!F16</f>
        <v>Land pur. Phase-1</v>
      </c>
      <c r="G18" s="97"/>
      <c r="H18" s="97" t="str">
        <f>'10)-OCT''18-RUPALI AC OPEN'!G16</f>
        <v>DS-41533</v>
      </c>
      <c r="I18" s="97">
        <f>'10)-OCT''18-RUPALI AC OPEN'!H16</f>
        <v>0</v>
      </c>
      <c r="J18" s="193">
        <f>'10)-OCT''18-RUPALI AC OPEN'!I16</f>
        <v>0</v>
      </c>
      <c r="K18" s="193">
        <f>'10)-OCT''18-RUPALI AC OPEN'!J16</f>
        <v>0</v>
      </c>
      <c r="L18" s="193">
        <f>'10)-OCT''18-RUPALI AC OPEN'!K16</f>
        <v>0</v>
      </c>
      <c r="M18" s="193">
        <f>'10)-OCT''18-RUPALI AC OPEN'!L16</f>
        <v>300000</v>
      </c>
      <c r="N18" s="193">
        <f>'10)-OCT''18-RUPALI AC OPEN'!M16</f>
        <v>0</v>
      </c>
      <c r="O18" s="193">
        <f>'10)-OCT''18-RUPALI AC OPEN'!N16</f>
        <v>0</v>
      </c>
      <c r="P18" s="193">
        <f>'10)-OCT''18-RUPALI AC OPEN'!O16</f>
        <v>300000</v>
      </c>
      <c r="Q18" s="193">
        <f>'10)-OCT''18-RUPALI AC OPEN'!P16</f>
        <v>0</v>
      </c>
      <c r="R18" s="193">
        <f>'10)-OCT''18-RUPALI AC OPEN'!Q16</f>
        <v>1232000</v>
      </c>
      <c r="S18" s="182" t="str">
        <f>'10)-OCT''18-RUPALI AC OPEN'!R16</f>
        <v>04</v>
      </c>
      <c r="T18" s="53" t="str">
        <f>'10)-OCT''18-RUPALI AC OPEN'!S16</f>
        <v>Sany-1</v>
      </c>
      <c r="U18" s="111">
        <f>'10)-OCT''18-RUPALI AC OPEN'!T16</f>
        <v>0</v>
      </c>
      <c r="V18" s="95" t="str">
        <f>'10)-OCT''18-RUPALI AC OPEN'!U16</f>
        <v>Oct'18</v>
      </c>
      <c r="W18" s="197"/>
      <c r="X18" s="113"/>
      <c r="Y18" s="2"/>
      <c r="Z18" s="2"/>
      <c r="AA18" s="2"/>
    </row>
    <row r="19" spans="1:27" ht="15">
      <c r="A19" s="132" t="str">
        <f>'10)-OCT''18-RUPALI AC OPEN'!A17</f>
        <v>Oct'18</v>
      </c>
      <c r="B19" s="53" t="str">
        <f>'10)-OCT''18-RUPALI AC OPEN'!B17</f>
        <v>07.10.18</v>
      </c>
      <c r="C19" s="111" t="str">
        <f>'10)-OCT''18-RUPALI AC OPEN'!C17</f>
        <v>Cash deposit</v>
      </c>
      <c r="D19" s="72">
        <f>'10)-OCT''18-RUPALI AC OPEN'!D17</f>
        <v>0</v>
      </c>
      <c r="E19" s="97" t="str">
        <f>'10)-OCT''18-RUPALI AC OPEN'!E17</f>
        <v>Nasir-Previous</v>
      </c>
      <c r="F19" s="97" t="str">
        <f>'10)-OCT''18-RUPALI AC OPEN'!F17</f>
        <v>Land pur. Phase-1</v>
      </c>
      <c r="G19" s="97"/>
      <c r="H19" s="97" t="str">
        <f>'10)-OCT''18-RUPALI AC OPEN'!G17</f>
        <v>DS-2411</v>
      </c>
      <c r="I19" s="97">
        <f>'10)-OCT''18-RUPALI AC OPEN'!H17</f>
        <v>0</v>
      </c>
      <c r="J19" s="193">
        <f>'10)-OCT''18-RUPALI AC OPEN'!I17</f>
        <v>0</v>
      </c>
      <c r="K19" s="193">
        <f>'10)-OCT''18-RUPALI AC OPEN'!J17</f>
        <v>0</v>
      </c>
      <c r="L19" s="193">
        <f>'10)-OCT''18-RUPALI AC OPEN'!K17</f>
        <v>0</v>
      </c>
      <c r="M19" s="193">
        <f>'10)-OCT''18-RUPALI AC OPEN'!L17</f>
        <v>100000</v>
      </c>
      <c r="N19" s="193">
        <f>'10)-OCT''18-RUPALI AC OPEN'!M17</f>
        <v>0</v>
      </c>
      <c r="O19" s="193">
        <f>'10)-OCT''18-RUPALI AC OPEN'!N17</f>
        <v>0</v>
      </c>
      <c r="P19" s="193">
        <f>'10)-OCT''18-RUPALI AC OPEN'!O17</f>
        <v>100000</v>
      </c>
      <c r="Q19" s="193">
        <f>'10)-OCT''18-RUPALI AC OPEN'!P17</f>
        <v>0</v>
      </c>
      <c r="R19" s="193">
        <f>'10)-OCT''18-RUPALI AC OPEN'!Q17</f>
        <v>1332000</v>
      </c>
      <c r="S19" s="182" t="str">
        <f>'10)-OCT''18-RUPALI AC OPEN'!R17</f>
        <v>05</v>
      </c>
      <c r="T19" s="53" t="str">
        <f>'10)-OCT''18-RUPALI AC OPEN'!S17</f>
        <v>Sany-2</v>
      </c>
      <c r="U19" s="111">
        <f>'10)-OCT''18-RUPALI AC OPEN'!T17</f>
        <v>0</v>
      </c>
      <c r="V19" s="95" t="str">
        <f>'10)-OCT''18-RUPALI AC OPEN'!U17</f>
        <v>Oct'18</v>
      </c>
      <c r="W19" s="197"/>
      <c r="X19" s="113"/>
      <c r="Y19" s="2"/>
      <c r="Z19" s="2"/>
      <c r="AA19" s="2"/>
    </row>
    <row r="20" spans="1:27" ht="15">
      <c r="A20" s="132" t="str">
        <f>'10)-OCT''18-RUPALI AC OPEN'!A18</f>
        <v>Oct'18</v>
      </c>
      <c r="B20" s="53" t="str">
        <f>'10)-OCT''18-RUPALI AC OPEN'!B18</f>
        <v>07.10.18</v>
      </c>
      <c r="C20" s="111" t="str">
        <f>'10)-OCT''18-RUPALI AC OPEN'!C18</f>
        <v>Cash deposit</v>
      </c>
      <c r="D20" s="72">
        <f>'10)-OCT''18-RUPALI AC OPEN'!D18</f>
        <v>0</v>
      </c>
      <c r="E20" s="97" t="str">
        <f>'10)-OCT''18-RUPALI AC OPEN'!E18</f>
        <v>Nasir-Previous</v>
      </c>
      <c r="F20" s="97" t="str">
        <f>'10)-OCT''18-RUPALI AC OPEN'!F18</f>
        <v>Monthly Subs.</v>
      </c>
      <c r="G20" s="97"/>
      <c r="H20" s="97" t="str">
        <f>'10)-OCT''18-RUPALI AC OPEN'!G18</f>
        <v>DS-2411</v>
      </c>
      <c r="I20" s="97">
        <f>'10)-OCT''18-RUPALI AC OPEN'!H18</f>
        <v>0</v>
      </c>
      <c r="J20" s="193">
        <f>'10)-OCT''18-RUPALI AC OPEN'!I18</f>
        <v>0</v>
      </c>
      <c r="K20" s="193">
        <f>'10)-OCT''18-RUPALI AC OPEN'!J18</f>
        <v>0</v>
      </c>
      <c r="L20" s="193">
        <f>'10)-OCT''18-RUPALI AC OPEN'!K18</f>
        <v>82000</v>
      </c>
      <c r="M20" s="193">
        <f>'10)-OCT''18-RUPALI AC OPEN'!L18</f>
        <v>0</v>
      </c>
      <c r="N20" s="193">
        <f>'10)-OCT''18-RUPALI AC OPEN'!M18</f>
        <v>0</v>
      </c>
      <c r="O20" s="193">
        <f>'10)-OCT''18-RUPALI AC OPEN'!N18</f>
        <v>0</v>
      </c>
      <c r="P20" s="193">
        <f>'10)-OCT''18-RUPALI AC OPEN'!O18</f>
        <v>82000</v>
      </c>
      <c r="Q20" s="193">
        <f>'10)-OCT''18-RUPALI AC OPEN'!P18</f>
        <v>0</v>
      </c>
      <c r="R20" s="193">
        <f>'10)-OCT''18-RUPALI AC OPEN'!Q18</f>
        <v>1414000</v>
      </c>
      <c r="S20" s="182" t="str">
        <f>'10)-OCT''18-RUPALI AC OPEN'!R18</f>
        <v>06</v>
      </c>
      <c r="T20" s="53" t="str">
        <f>'10)-OCT''18-RUPALI AC OPEN'!S18</f>
        <v>B.Karim</v>
      </c>
      <c r="U20" s="111" t="str">
        <f>'10)-OCT''18-RUPALI AC OPEN'!T18</f>
        <v>Paid</v>
      </c>
      <c r="V20" s="95">
        <f>'10)-OCT''18-RUPALI AC OPEN'!U18</f>
        <v>0</v>
      </c>
      <c r="W20" s="197"/>
      <c r="X20" s="113"/>
      <c r="Y20" s="2"/>
      <c r="Z20" s="2"/>
      <c r="AA20" s="2"/>
    </row>
    <row r="21" spans="1:27" ht="15">
      <c r="A21" s="132" t="str">
        <f>'10)-OCT''18-RUPALI AC OPEN'!A19</f>
        <v>Oct'18</v>
      </c>
      <c r="B21" s="53" t="str">
        <f>'10)-OCT''18-RUPALI AC OPEN'!B19</f>
        <v>08.10.18</v>
      </c>
      <c r="C21" s="111" t="str">
        <f>'10)-OCT''18-RUPALI AC OPEN'!C19</f>
        <v>Cash deposit</v>
      </c>
      <c r="D21" s="72">
        <f>'10)-OCT''18-RUPALI AC OPEN'!D19</f>
        <v>0</v>
      </c>
      <c r="E21" s="97" t="str">
        <f>'10)-OCT''18-RUPALI AC OPEN'!E19</f>
        <v>Nasir-Previous</v>
      </c>
      <c r="F21" s="97" t="str">
        <f>'10)-OCT''18-RUPALI AC OPEN'!F19</f>
        <v>Land pur. Phase-1</v>
      </c>
      <c r="G21" s="97"/>
      <c r="H21" s="97" t="str">
        <f>'10)-OCT''18-RUPALI AC OPEN'!G19</f>
        <v>DS-2412</v>
      </c>
      <c r="I21" s="97">
        <f>'10)-OCT''18-RUPALI AC OPEN'!H19</f>
        <v>0</v>
      </c>
      <c r="J21" s="193">
        <f>'10)-OCT''18-RUPALI AC OPEN'!I19</f>
        <v>0</v>
      </c>
      <c r="K21" s="193">
        <f>'10)-OCT''18-RUPALI AC OPEN'!J19</f>
        <v>0</v>
      </c>
      <c r="L21" s="193">
        <f>'10)-OCT''18-RUPALI AC OPEN'!K19</f>
        <v>0</v>
      </c>
      <c r="M21" s="193">
        <f>'10)-OCT''18-RUPALI AC OPEN'!L19</f>
        <v>50000</v>
      </c>
      <c r="N21" s="193">
        <f>'10)-OCT''18-RUPALI AC OPEN'!M19</f>
        <v>0</v>
      </c>
      <c r="O21" s="193">
        <f>'10)-OCT''18-RUPALI AC OPEN'!N19</f>
        <v>0</v>
      </c>
      <c r="P21" s="193">
        <f>'10)-OCT''18-RUPALI AC OPEN'!O19</f>
        <v>50000</v>
      </c>
      <c r="Q21" s="193">
        <f>'10)-OCT''18-RUPALI AC OPEN'!P19</f>
        <v>0</v>
      </c>
      <c r="R21" s="193">
        <f>'10)-OCT''18-RUPALI AC OPEN'!Q19</f>
        <v>1464000</v>
      </c>
      <c r="S21" s="182" t="str">
        <f>'10)-OCT''18-RUPALI AC OPEN'!R19</f>
        <v>07</v>
      </c>
      <c r="T21" s="53" t="str">
        <f>'10)-OCT''18-RUPALI AC OPEN'!S19</f>
        <v>K.Nahar</v>
      </c>
      <c r="U21" s="111" t="str">
        <f>'10)-OCT''18-RUPALI AC OPEN'!T19</f>
        <v>Paid</v>
      </c>
      <c r="V21" s="95">
        <f>'10)-OCT''18-RUPALI AC OPEN'!U19</f>
        <v>0</v>
      </c>
      <c r="W21" s="197"/>
      <c r="X21" s="113"/>
      <c r="Y21" s="2"/>
      <c r="Z21" s="2"/>
      <c r="AA21" s="2"/>
    </row>
    <row r="22" spans="1:27" ht="15">
      <c r="A22" s="132" t="str">
        <f>'10)-OCT''18-RUPALI AC OPEN'!A20</f>
        <v>Oct'18</v>
      </c>
      <c r="B22" s="53" t="str">
        <f>'10)-OCT''18-RUPALI AC OPEN'!B20</f>
        <v>08.10.18</v>
      </c>
      <c r="C22" s="111" t="str">
        <f>'10)-OCT''18-RUPALI AC OPEN'!C20</f>
        <v>Cash deposit</v>
      </c>
      <c r="D22" s="72">
        <f>'10)-OCT''18-RUPALI AC OPEN'!D20</f>
        <v>0</v>
      </c>
      <c r="E22" s="97" t="str">
        <f>'10)-OCT''18-RUPALI AC OPEN'!E20</f>
        <v>Nasir-Previous</v>
      </c>
      <c r="F22" s="97" t="str">
        <f>'10)-OCT''18-RUPALI AC OPEN'!F20</f>
        <v>Monthly Subs.</v>
      </c>
      <c r="G22" s="97"/>
      <c r="H22" s="97" t="str">
        <f>'10)-OCT''18-RUPALI AC OPEN'!G20</f>
        <v>DS-2412</v>
      </c>
      <c r="I22" s="97">
        <f>'10)-OCT''18-RUPALI AC OPEN'!H20</f>
        <v>0</v>
      </c>
      <c r="J22" s="193">
        <f>'10)-OCT''18-RUPALI AC OPEN'!I20</f>
        <v>0</v>
      </c>
      <c r="K22" s="193">
        <f>'10)-OCT''18-RUPALI AC OPEN'!J20</f>
        <v>0</v>
      </c>
      <c r="L22" s="193">
        <f>'10)-OCT''18-RUPALI AC OPEN'!K20</f>
        <v>2000</v>
      </c>
      <c r="M22" s="193">
        <f>'10)-OCT''18-RUPALI AC OPEN'!L20</f>
        <v>0</v>
      </c>
      <c r="N22" s="193">
        <f>'10)-OCT''18-RUPALI AC OPEN'!M20</f>
        <v>0</v>
      </c>
      <c r="O22" s="193">
        <f>'10)-OCT''18-RUPALI AC OPEN'!N20</f>
        <v>0</v>
      </c>
      <c r="P22" s="193">
        <f>'10)-OCT''18-RUPALI AC OPEN'!O20</f>
        <v>2000</v>
      </c>
      <c r="Q22" s="193">
        <f>'10)-OCT''18-RUPALI AC OPEN'!P20</f>
        <v>0</v>
      </c>
      <c r="R22" s="193">
        <f>'10)-OCT''18-RUPALI AC OPEN'!Q20</f>
        <v>1466000</v>
      </c>
      <c r="S22" s="182" t="str">
        <f>'10)-OCT''18-RUPALI AC OPEN'!R20</f>
        <v>08</v>
      </c>
      <c r="T22" s="53" t="str">
        <f>'10)-OCT''18-RUPALI AC OPEN'!S20</f>
        <v>Monjurul</v>
      </c>
      <c r="U22" s="111" t="str">
        <f>'10)-OCT''18-RUPALI AC OPEN'!T20</f>
        <v>Paid</v>
      </c>
      <c r="V22" s="95">
        <f>'10)-OCT''18-RUPALI AC OPEN'!U20</f>
        <v>0</v>
      </c>
      <c r="W22" s="197"/>
      <c r="X22" s="113"/>
      <c r="Y22" s="2"/>
      <c r="Z22" s="2"/>
      <c r="AA22" s="2"/>
    </row>
    <row r="23" spans="1:27" ht="15">
      <c r="A23" s="132" t="str">
        <f>'10)-OCT''18-RUPALI AC OPEN'!A21</f>
        <v>Oct'18</v>
      </c>
      <c r="B23" s="53" t="str">
        <f>'10)-OCT''18-RUPALI AC OPEN'!B21</f>
        <v>09.10.18</v>
      </c>
      <c r="C23" s="111" t="str">
        <f>'10)-OCT''18-RUPALI AC OPEN'!C21</f>
        <v>Cash deposit</v>
      </c>
      <c r="D23" s="72">
        <f>'10)-OCT''18-RUPALI AC OPEN'!D21</f>
        <v>0</v>
      </c>
      <c r="E23" s="97" t="str">
        <f>'10)-OCT''18-RUPALI AC OPEN'!E21</f>
        <v>Shimul</v>
      </c>
      <c r="F23" s="97" t="str">
        <f>'10)-OCT''18-RUPALI AC OPEN'!F21</f>
        <v>Land pur. Phase-1</v>
      </c>
      <c r="G23" s="97"/>
      <c r="H23" s="97" t="str">
        <f>'10)-OCT''18-RUPALI AC OPEN'!G21</f>
        <v>DS-2418</v>
      </c>
      <c r="I23" s="97">
        <f>'10)-OCT''18-RUPALI AC OPEN'!H21</f>
        <v>0</v>
      </c>
      <c r="J23" s="193">
        <f>'10)-OCT''18-RUPALI AC OPEN'!I21</f>
        <v>0</v>
      </c>
      <c r="K23" s="193">
        <f>'10)-OCT''18-RUPALI AC OPEN'!J21</f>
        <v>0</v>
      </c>
      <c r="L23" s="193">
        <f>'10)-OCT''18-RUPALI AC OPEN'!K21</f>
        <v>0</v>
      </c>
      <c r="M23" s="193">
        <f>'10)-OCT''18-RUPALI AC OPEN'!L21</f>
        <v>100000</v>
      </c>
      <c r="N23" s="193">
        <f>'10)-OCT''18-RUPALI AC OPEN'!M21</f>
        <v>0</v>
      </c>
      <c r="O23" s="193">
        <f>'10)-OCT''18-RUPALI AC OPEN'!N21</f>
        <v>0</v>
      </c>
      <c r="P23" s="193">
        <f>'10)-OCT''18-RUPALI AC OPEN'!O21</f>
        <v>100000</v>
      </c>
      <c r="Q23" s="193">
        <f>'10)-OCT''18-RUPALI AC OPEN'!P21</f>
        <v>0</v>
      </c>
      <c r="R23" s="193">
        <f>'10)-OCT''18-RUPALI AC OPEN'!Q21</f>
        <v>1566000</v>
      </c>
      <c r="S23" s="182" t="str">
        <f>'10)-OCT''18-RUPALI AC OPEN'!R21</f>
        <v>09</v>
      </c>
      <c r="T23" s="53" t="str">
        <f>'10)-OCT''18-RUPALI AC OPEN'!S21</f>
        <v>Habibul</v>
      </c>
      <c r="U23" s="111" t="str">
        <f>'10)-OCT''18-RUPALI AC OPEN'!T21</f>
        <v>Paid</v>
      </c>
      <c r="V23" s="95">
        <f>'10)-OCT''18-RUPALI AC OPEN'!U21</f>
        <v>0</v>
      </c>
      <c r="W23" s="197"/>
      <c r="X23" s="113"/>
      <c r="Y23" s="2"/>
      <c r="Z23" s="2"/>
      <c r="AA23" s="2"/>
    </row>
    <row r="24" spans="1:27" ht="15">
      <c r="A24" s="132" t="str">
        <f>'10)-OCT''18-RUPALI AC OPEN'!A22</f>
        <v>Oct'18</v>
      </c>
      <c r="B24" s="53" t="str">
        <f>'10)-OCT''18-RUPALI AC OPEN'!B22</f>
        <v>10.10.18</v>
      </c>
      <c r="C24" s="111" t="str">
        <f>'10)-OCT''18-RUPALI AC OPEN'!C22</f>
        <v>Cash deposit</v>
      </c>
      <c r="D24" s="72">
        <f>'10)-OCT''18-RUPALI AC OPEN'!D22</f>
        <v>0</v>
      </c>
      <c r="E24" s="97" t="str">
        <f>'10)-OCT''18-RUPALI AC OPEN'!E22</f>
        <v>Nasir+Monju</v>
      </c>
      <c r="F24" s="97" t="str">
        <f>'10)-OCT''18-RUPALI AC OPEN'!F22</f>
        <v>Monthly Subs.</v>
      </c>
      <c r="G24" s="97"/>
      <c r="H24" s="97" t="str">
        <f>'10)-OCT''18-RUPALI AC OPEN'!G22</f>
        <v>DS-41534</v>
      </c>
      <c r="I24" s="97">
        <f>'10)-OCT''18-RUPALI AC OPEN'!H22</f>
        <v>0</v>
      </c>
      <c r="J24" s="193">
        <f>'10)-OCT''18-RUPALI AC OPEN'!I22</f>
        <v>0</v>
      </c>
      <c r="K24" s="193">
        <f>'10)-OCT''18-RUPALI AC OPEN'!J22</f>
        <v>0</v>
      </c>
      <c r="L24" s="193">
        <f>'10)-OCT''18-RUPALI AC OPEN'!K22</f>
        <v>4000</v>
      </c>
      <c r="M24" s="193">
        <f>'10)-OCT''18-RUPALI AC OPEN'!L22</f>
        <v>0</v>
      </c>
      <c r="N24" s="193">
        <f>'10)-OCT''18-RUPALI AC OPEN'!M22</f>
        <v>0</v>
      </c>
      <c r="O24" s="193">
        <f>'10)-OCT''18-RUPALI AC OPEN'!N22</f>
        <v>0</v>
      </c>
      <c r="P24" s="193">
        <f>'10)-OCT''18-RUPALI AC OPEN'!O22</f>
        <v>4000</v>
      </c>
      <c r="Q24" s="193">
        <f>'10)-OCT''18-RUPALI AC OPEN'!P22</f>
        <v>0</v>
      </c>
      <c r="R24" s="193">
        <f>'10)-OCT''18-RUPALI AC OPEN'!Q22</f>
        <v>1570000</v>
      </c>
      <c r="S24" s="182">
        <f>'10)-OCT''18-RUPALI AC OPEN'!R22</f>
        <v>10</v>
      </c>
      <c r="T24" s="53" t="str">
        <f>'10)-OCT''18-RUPALI AC OPEN'!S22</f>
        <v>Kamrul</v>
      </c>
      <c r="U24" s="111" t="str">
        <f>'10)-OCT''18-RUPALI AC OPEN'!T22</f>
        <v>Paid</v>
      </c>
      <c r="V24" s="95">
        <f>'10)-OCT''18-RUPALI AC OPEN'!U22</f>
        <v>0</v>
      </c>
      <c r="W24" s="197"/>
      <c r="X24" s="113"/>
      <c r="Y24" s="2"/>
      <c r="Z24" s="2"/>
      <c r="AA24" s="2"/>
    </row>
    <row r="25" spans="1:27" ht="15">
      <c r="A25" s="132" t="str">
        <f>'10)-OCT''18-RUPALI AC OPEN'!A23</f>
        <v>Oct'18</v>
      </c>
      <c r="B25" s="53" t="str">
        <f>'10)-OCT''18-RUPALI AC OPEN'!B23</f>
        <v>10.10.18</v>
      </c>
      <c r="C25" s="111" t="str">
        <f>'10)-OCT''18-RUPALI AC OPEN'!C23</f>
        <v>Withdrawn</v>
      </c>
      <c r="D25" s="72">
        <f>'10)-OCT''18-RUPALI AC OPEN'!D23</f>
        <v>0</v>
      </c>
      <c r="E25" s="97" t="str">
        <f>'10)-OCT''18-RUPALI AC OPEN'!E23</f>
        <v>SDC</v>
      </c>
      <c r="F25" s="97" t="str">
        <f>'10)-OCT''18-RUPALI AC OPEN'!F23</f>
        <v>Bayna for land pur.</v>
      </c>
      <c r="G25" s="97"/>
      <c r="H25" s="97" t="str">
        <f>'10)-OCT''18-RUPALI AC OPEN'!G23</f>
        <v>Chq.2614053</v>
      </c>
      <c r="I25" s="97">
        <f>'10)-OCT''18-RUPALI AC OPEN'!H23</f>
        <v>0</v>
      </c>
      <c r="J25" s="193">
        <f>'10)-OCT''18-RUPALI AC OPEN'!I23</f>
        <v>0</v>
      </c>
      <c r="K25" s="193">
        <f>'10)-OCT''18-RUPALI AC OPEN'!J23</f>
        <v>0</v>
      </c>
      <c r="L25" s="193">
        <f>'10)-OCT''18-RUPALI AC OPEN'!K23</f>
        <v>0</v>
      </c>
      <c r="M25" s="193">
        <f>'10)-OCT''18-RUPALI AC OPEN'!L23</f>
        <v>0</v>
      </c>
      <c r="N25" s="193">
        <f>'10)-OCT''18-RUPALI AC OPEN'!M23</f>
        <v>0</v>
      </c>
      <c r="O25" s="193">
        <f>'10)-OCT''18-RUPALI AC OPEN'!N23</f>
        <v>0</v>
      </c>
      <c r="P25" s="193">
        <f>'10)-OCT''18-RUPALI AC OPEN'!O23</f>
        <v>0</v>
      </c>
      <c r="Q25" s="193">
        <f>'10)-OCT''18-RUPALI AC OPEN'!P23</f>
        <v>1500000</v>
      </c>
      <c r="R25" s="193">
        <f>'10)-OCT''18-RUPALI AC OPEN'!Q23</f>
        <v>70000</v>
      </c>
      <c r="S25" s="182">
        <f>'10)-OCT''18-RUPALI AC OPEN'!R23</f>
        <v>11</v>
      </c>
      <c r="T25" s="53" t="str">
        <f>'10)-OCT''18-RUPALI AC OPEN'!S23</f>
        <v>Sajib</v>
      </c>
      <c r="U25" s="111" t="str">
        <f>'10)-OCT''18-RUPALI AC OPEN'!T23</f>
        <v>Paid</v>
      </c>
      <c r="V25" s="95">
        <f>'10)-OCT''18-RUPALI AC OPEN'!U23</f>
        <v>0</v>
      </c>
      <c r="W25" s="197"/>
      <c r="X25" s="113"/>
      <c r="Y25" s="2"/>
      <c r="Z25" s="2"/>
      <c r="AA25" s="2"/>
    </row>
    <row r="26" spans="1:27" ht="15">
      <c r="A26" s="132" t="str">
        <f>'10)-OCT''18-RUPALI AC OPEN'!A24</f>
        <v>Oct'18</v>
      </c>
      <c r="B26" s="53" t="str">
        <f>'10)-OCT''18-RUPALI AC OPEN'!B24</f>
        <v>10.10.18</v>
      </c>
      <c r="C26" s="111" t="str">
        <f>'10)-OCT''18-RUPALI AC OPEN'!C24</f>
        <v>Withdrawn</v>
      </c>
      <c r="D26" s="72">
        <f>'10)-OCT''18-RUPALI AC OPEN'!D24</f>
        <v>0</v>
      </c>
      <c r="E26" s="97" t="str">
        <f>'10)-OCT''18-RUPALI AC OPEN'!E24</f>
        <v>SDC</v>
      </c>
      <c r="F26" s="97" t="str">
        <f>'10)-OCT''18-RUPALI AC OPEN'!F24</f>
        <v>Bank charge</v>
      </c>
      <c r="G26" s="97"/>
      <c r="H26" s="97" t="str">
        <f>'10)-OCT''18-RUPALI AC OPEN'!G24</f>
        <v>Chq.2614053</v>
      </c>
      <c r="I26" s="97">
        <f>'10)-OCT''18-RUPALI AC OPEN'!H24</f>
        <v>0</v>
      </c>
      <c r="J26" s="193">
        <f>'10)-OCT''18-RUPALI AC OPEN'!I24</f>
        <v>0</v>
      </c>
      <c r="K26" s="193">
        <f>'10)-OCT''18-RUPALI AC OPEN'!J24</f>
        <v>0</v>
      </c>
      <c r="L26" s="193">
        <f>'10)-OCT''18-RUPALI AC OPEN'!K24</f>
        <v>0</v>
      </c>
      <c r="M26" s="193">
        <f>'10)-OCT''18-RUPALI AC OPEN'!L24</f>
        <v>0</v>
      </c>
      <c r="N26" s="193">
        <f>'10)-OCT''18-RUPALI AC OPEN'!M24</f>
        <v>0</v>
      </c>
      <c r="O26" s="193">
        <f>'10)-OCT''18-RUPALI AC OPEN'!N24</f>
        <v>0</v>
      </c>
      <c r="P26" s="193">
        <f>'10)-OCT''18-RUPALI AC OPEN'!O24</f>
        <v>0</v>
      </c>
      <c r="Q26" s="193">
        <f>'10)-OCT''18-RUPALI AC OPEN'!P24</f>
        <v>115</v>
      </c>
      <c r="R26" s="193">
        <f>'10)-OCT''18-RUPALI AC OPEN'!Q24</f>
        <v>69885</v>
      </c>
      <c r="S26" s="182">
        <f>'10)-OCT''18-RUPALI AC OPEN'!R24</f>
        <v>12</v>
      </c>
      <c r="T26" s="53" t="str">
        <f>'10)-OCT''18-RUPALI AC OPEN'!S24</f>
        <v>Shahid</v>
      </c>
      <c r="U26" s="111" t="str">
        <f>'10)-OCT''18-RUPALI AC OPEN'!T24</f>
        <v>Paid</v>
      </c>
      <c r="V26" s="95">
        <f>'10)-OCT''18-RUPALI AC OPEN'!U24</f>
        <v>0</v>
      </c>
      <c r="W26" s="197"/>
      <c r="X26" s="113"/>
      <c r="Y26" s="2"/>
      <c r="Z26" s="2"/>
      <c r="AA26" s="2"/>
    </row>
    <row r="27" spans="1:27" ht="15">
      <c r="A27" s="132" t="str">
        <f>'10)-OCT''18-RUPALI AC OPEN'!A25</f>
        <v>Oct'18</v>
      </c>
      <c r="B27" s="53" t="str">
        <f>'10)-OCT''18-RUPALI AC OPEN'!B25</f>
        <v>10.10.18</v>
      </c>
      <c r="C27" s="111" t="str">
        <f>'10)-OCT''18-RUPALI AC OPEN'!C25</f>
        <v>Cash deposit</v>
      </c>
      <c r="D27" s="72">
        <f>'10)-OCT''18-RUPALI AC OPEN'!D25</f>
        <v>0</v>
      </c>
      <c r="E27" s="97" t="str">
        <f>'10)-OCT''18-RUPALI AC OPEN'!E25</f>
        <v>Rashal</v>
      </c>
      <c r="F27" s="97" t="str">
        <f>'10)-OCT''18-RUPALI AC OPEN'!F25</f>
        <v>Monthly Subs.</v>
      </c>
      <c r="G27" s="97"/>
      <c r="H27" s="97" t="str">
        <f>'10)-OCT''18-RUPALI AC OPEN'!G25</f>
        <v>DS-27883</v>
      </c>
      <c r="I27" s="97">
        <f>'10)-OCT''18-RUPALI AC OPEN'!H25</f>
        <v>0</v>
      </c>
      <c r="J27" s="193">
        <f>'10)-OCT''18-RUPALI AC OPEN'!I25</f>
        <v>0</v>
      </c>
      <c r="K27" s="193">
        <f>'10)-OCT''18-RUPALI AC OPEN'!J25</f>
        <v>0</v>
      </c>
      <c r="L27" s="193">
        <f>'10)-OCT''18-RUPALI AC OPEN'!K25</f>
        <v>2000</v>
      </c>
      <c r="M27" s="193">
        <f>'10)-OCT''18-RUPALI AC OPEN'!L25</f>
        <v>0</v>
      </c>
      <c r="N27" s="193">
        <f>'10)-OCT''18-RUPALI AC OPEN'!M25</f>
        <v>0</v>
      </c>
      <c r="O27" s="193">
        <f>'10)-OCT''18-RUPALI AC OPEN'!N25</f>
        <v>0</v>
      </c>
      <c r="P27" s="193">
        <f>'10)-OCT''18-RUPALI AC OPEN'!O25</f>
        <v>2000</v>
      </c>
      <c r="Q27" s="193">
        <f>'10)-OCT''18-RUPALI AC OPEN'!P25</f>
        <v>0</v>
      </c>
      <c r="R27" s="193">
        <f>'10)-OCT''18-RUPALI AC OPEN'!Q25</f>
        <v>71885</v>
      </c>
      <c r="S27" s="182">
        <f>'10)-OCT''18-RUPALI AC OPEN'!R25</f>
        <v>13</v>
      </c>
      <c r="T27" s="53" t="str">
        <f>'10)-OCT''18-RUPALI AC OPEN'!S25</f>
        <v>Sultana</v>
      </c>
      <c r="U27" s="111" t="str">
        <f>'10)-OCT''18-RUPALI AC OPEN'!T25</f>
        <v>Paid</v>
      </c>
      <c r="V27" s="95">
        <f>'10)-OCT''18-RUPALI AC OPEN'!U25</f>
        <v>0</v>
      </c>
      <c r="W27" s="197"/>
      <c r="X27" s="113"/>
      <c r="Y27" s="2"/>
      <c r="Z27" s="2"/>
      <c r="AA27" s="2"/>
    </row>
    <row r="28" spans="1:27" ht="15">
      <c r="A28" s="132" t="str">
        <f>'10)-OCT''18-RUPALI AC OPEN'!A26</f>
        <v>Oct'18</v>
      </c>
      <c r="B28" s="53" t="str">
        <f>'10)-OCT''18-RUPALI AC OPEN'!B26</f>
        <v>11.10.18</v>
      </c>
      <c r="C28" s="111" t="str">
        <f>'10)-OCT''18-RUPALI AC OPEN'!C26</f>
        <v>Cash deposit</v>
      </c>
      <c r="D28" s="72">
        <f>'10)-OCT''18-RUPALI AC OPEN'!D26</f>
        <v>0</v>
      </c>
      <c r="E28" s="97" t="str">
        <f>'10)-OCT''18-RUPALI AC OPEN'!E26</f>
        <v>B.Karim</v>
      </c>
      <c r="F28" s="97" t="str">
        <f>'10)-OCT''18-RUPALI AC OPEN'!F26</f>
        <v>Monthly Subs.</v>
      </c>
      <c r="G28" s="97"/>
      <c r="H28" s="97" t="str">
        <f>'10)-OCT''18-RUPALI AC OPEN'!G26</f>
        <v>DS-41535</v>
      </c>
      <c r="I28" s="97">
        <f>'10)-OCT''18-RUPALI AC OPEN'!H26</f>
        <v>0</v>
      </c>
      <c r="J28" s="193">
        <f>'10)-OCT''18-RUPALI AC OPEN'!I26</f>
        <v>0</v>
      </c>
      <c r="K28" s="193">
        <f>'10)-OCT''18-RUPALI AC OPEN'!J26</f>
        <v>0</v>
      </c>
      <c r="L28" s="193">
        <f>'10)-OCT''18-RUPALI AC OPEN'!K26</f>
        <v>16000</v>
      </c>
      <c r="M28" s="193">
        <f>'10)-OCT''18-RUPALI AC OPEN'!L26</f>
        <v>0</v>
      </c>
      <c r="N28" s="193">
        <f>'10)-OCT''18-RUPALI AC OPEN'!M26</f>
        <v>0</v>
      </c>
      <c r="O28" s="193">
        <f>'10)-OCT''18-RUPALI AC OPEN'!N26</f>
        <v>0</v>
      </c>
      <c r="P28" s="193">
        <f>'10)-OCT''18-RUPALI AC OPEN'!O26</f>
        <v>16000</v>
      </c>
      <c r="Q28" s="193">
        <f>'10)-OCT''18-RUPALI AC OPEN'!P26</f>
        <v>0</v>
      </c>
      <c r="R28" s="193">
        <f>'10)-OCT''18-RUPALI AC OPEN'!Q26</f>
        <v>87885</v>
      </c>
      <c r="S28" s="182">
        <f>'10)-OCT''18-RUPALI AC OPEN'!R26</f>
        <v>14</v>
      </c>
      <c r="T28" s="53" t="str">
        <f>'10)-OCT''18-RUPALI AC OPEN'!S26</f>
        <v>Ayub</v>
      </c>
      <c r="U28" s="111" t="str">
        <f>'10)-OCT''18-RUPALI AC OPEN'!T26</f>
        <v>Paid</v>
      </c>
      <c r="V28" s="95">
        <f>'10)-OCT''18-RUPALI AC OPEN'!U26</f>
        <v>0</v>
      </c>
      <c r="W28" s="197"/>
      <c r="X28" s="113"/>
      <c r="Y28" s="2"/>
      <c r="Z28" s="2"/>
      <c r="AA28" s="2"/>
    </row>
    <row r="29" spans="1:27" ht="15">
      <c r="A29" s="132" t="str">
        <f>'10)-OCT''18-RUPALI AC OPEN'!A27</f>
        <v>Oct'18</v>
      </c>
      <c r="B29" s="53" t="str">
        <f>'10)-OCT''18-RUPALI AC OPEN'!B27</f>
        <v>15.10.18</v>
      </c>
      <c r="C29" s="111" t="str">
        <f>'10)-OCT''18-RUPALI AC OPEN'!C27</f>
        <v>Cash deposit</v>
      </c>
      <c r="D29" s="72">
        <f>'10)-OCT''18-RUPALI AC OPEN'!D27</f>
        <v>0</v>
      </c>
      <c r="E29" s="97" t="str">
        <f>'10)-OCT''18-RUPALI AC OPEN'!E27</f>
        <v>Saiful</v>
      </c>
      <c r="F29" s="97" t="str">
        <f>'10)-OCT''18-RUPALI AC OPEN'!F27</f>
        <v>Monthly Subs.</v>
      </c>
      <c r="G29" s="97"/>
      <c r="H29" s="97" t="str">
        <f>'10)-OCT''18-RUPALI AC OPEN'!G27</f>
        <v>DS-55863</v>
      </c>
      <c r="I29" s="97">
        <f>'10)-OCT''18-RUPALI AC OPEN'!H27</f>
        <v>0</v>
      </c>
      <c r="J29" s="193">
        <f>'10)-OCT''18-RUPALI AC OPEN'!I27</f>
        <v>0</v>
      </c>
      <c r="K29" s="193">
        <f>'10)-OCT''18-RUPALI AC OPEN'!J27</f>
        <v>0</v>
      </c>
      <c r="L29" s="193">
        <f>'10)-OCT''18-RUPALI AC OPEN'!K27</f>
        <v>4000</v>
      </c>
      <c r="M29" s="193">
        <f>'10)-OCT''18-RUPALI AC OPEN'!L27</f>
        <v>0</v>
      </c>
      <c r="N29" s="193">
        <f>'10)-OCT''18-RUPALI AC OPEN'!M27</f>
        <v>0</v>
      </c>
      <c r="O29" s="193">
        <f>'10)-OCT''18-RUPALI AC OPEN'!N27</f>
        <v>0</v>
      </c>
      <c r="P29" s="193">
        <f>'10)-OCT''18-RUPALI AC OPEN'!O27</f>
        <v>4000</v>
      </c>
      <c r="Q29" s="193">
        <f>'10)-OCT''18-RUPALI AC OPEN'!P27</f>
        <v>0</v>
      </c>
      <c r="R29" s="193">
        <f>'10)-OCT''18-RUPALI AC OPEN'!Q27</f>
        <v>91885</v>
      </c>
      <c r="S29" s="182">
        <f>'10)-OCT''18-RUPALI AC OPEN'!R27</f>
        <v>15</v>
      </c>
      <c r="T29" s="53" t="str">
        <f>'10)-OCT''18-RUPALI AC OPEN'!S27</f>
        <v>Rasel</v>
      </c>
      <c r="U29" s="111" t="str">
        <f>'10)-OCT''18-RUPALI AC OPEN'!T27</f>
        <v>Paid</v>
      </c>
      <c r="V29" s="95">
        <f>'10)-OCT''18-RUPALI AC OPEN'!U27</f>
        <v>0</v>
      </c>
      <c r="W29" s="197"/>
      <c r="X29" s="113"/>
      <c r="Y29" s="2"/>
      <c r="Z29" s="2"/>
      <c r="AA29" s="2"/>
    </row>
    <row r="30" spans="1:27" ht="15">
      <c r="A30" s="132" t="str">
        <f>'10)-OCT''18-RUPALI AC OPEN'!A28</f>
        <v>Oct'18</v>
      </c>
      <c r="B30" s="53" t="str">
        <f>'10)-OCT''18-RUPALI AC OPEN'!B28</f>
        <v>15.10.18</v>
      </c>
      <c r="C30" s="111" t="str">
        <f>'10)-OCT''18-RUPALI AC OPEN'!C28</f>
        <v>Cash deposit</v>
      </c>
      <c r="D30" s="72">
        <f>'10)-OCT''18-RUPALI AC OPEN'!D28</f>
        <v>0</v>
      </c>
      <c r="E30" s="97" t="str">
        <f>'10)-OCT''18-RUPALI AC OPEN'!E28</f>
        <v>Ayub</v>
      </c>
      <c r="F30" s="97" t="str">
        <f>'10)-OCT''18-RUPALI AC OPEN'!F28</f>
        <v>Monthly Subs.</v>
      </c>
      <c r="G30" s="97"/>
      <c r="H30" s="97" t="str">
        <f>'10)-OCT''18-RUPALI AC OPEN'!G28</f>
        <v>DS-55863</v>
      </c>
      <c r="I30" s="97">
        <f>'10)-OCT''18-RUPALI AC OPEN'!H28</f>
        <v>0</v>
      </c>
      <c r="J30" s="193">
        <f>'10)-OCT''18-RUPALI AC OPEN'!I28</f>
        <v>0</v>
      </c>
      <c r="K30" s="193">
        <f>'10)-OCT''18-RUPALI AC OPEN'!J28</f>
        <v>0</v>
      </c>
      <c r="L30" s="193">
        <f>'10)-OCT''18-RUPALI AC OPEN'!K28</f>
        <v>2000</v>
      </c>
      <c r="M30" s="193">
        <f>'10)-OCT''18-RUPALI AC OPEN'!L28</f>
        <v>0</v>
      </c>
      <c r="N30" s="193">
        <f>'10)-OCT''18-RUPALI AC OPEN'!M28</f>
        <v>0</v>
      </c>
      <c r="O30" s="193">
        <f>'10)-OCT''18-RUPALI AC OPEN'!N28</f>
        <v>0</v>
      </c>
      <c r="P30" s="193">
        <f>'10)-OCT''18-RUPALI AC OPEN'!O28</f>
        <v>2000</v>
      </c>
      <c r="Q30" s="193">
        <f>'10)-OCT''18-RUPALI AC OPEN'!P28</f>
        <v>0</v>
      </c>
      <c r="R30" s="193">
        <f>'10)-OCT''18-RUPALI AC OPEN'!Q28</f>
        <v>93885</v>
      </c>
      <c r="S30" s="182">
        <f>'10)-OCT''18-RUPALI AC OPEN'!R28</f>
        <v>16</v>
      </c>
      <c r="T30" s="53" t="str">
        <f>'10)-OCT''18-RUPALI AC OPEN'!S28</f>
        <v>Rafiqual</v>
      </c>
      <c r="U30" s="111" t="str">
        <f>'10)-OCT''18-RUPALI AC OPEN'!T28</f>
        <v>Paid</v>
      </c>
      <c r="V30" s="95">
        <f>'10)-OCT''18-RUPALI AC OPEN'!U28</f>
        <v>0</v>
      </c>
      <c r="W30" s="197"/>
      <c r="X30" s="113"/>
      <c r="Y30" s="2"/>
      <c r="Z30" s="2"/>
      <c r="AA30" s="2"/>
    </row>
    <row r="31" spans="1:27" ht="15">
      <c r="A31" s="132" t="str">
        <f>'10)-OCT''18-RUPALI AC OPEN'!A29</f>
        <v>Oct'18</v>
      </c>
      <c r="B31" s="53" t="str">
        <f>'10)-OCT''18-RUPALI AC OPEN'!B29</f>
        <v>18.10.18</v>
      </c>
      <c r="C31" s="111" t="str">
        <f>'10)-OCT''18-RUPALI AC OPEN'!C29</f>
        <v>Cash deposit</v>
      </c>
      <c r="D31" s="72">
        <f>'10)-OCT''18-RUPALI AC OPEN'!D29</f>
        <v>0</v>
      </c>
      <c r="E31" s="97" t="str">
        <f>'10)-OCT''18-RUPALI AC OPEN'!E29</f>
        <v>B.Karim</v>
      </c>
      <c r="F31" s="97" t="str">
        <f>'10)-OCT''18-RUPALI AC OPEN'!F29</f>
        <v>Monthly Subs.</v>
      </c>
      <c r="G31" s="97"/>
      <c r="H31" s="97" t="str">
        <f>'10)-OCT''18-RUPALI AC OPEN'!G29</f>
        <v>DS-55951</v>
      </c>
      <c r="I31" s="97">
        <f>'10)-OCT''18-RUPALI AC OPEN'!H29</f>
        <v>0</v>
      </c>
      <c r="J31" s="193">
        <f>'10)-OCT''18-RUPALI AC OPEN'!I29</f>
        <v>0</v>
      </c>
      <c r="K31" s="193">
        <f>'10)-OCT''18-RUPALI AC OPEN'!J29</f>
        <v>0</v>
      </c>
      <c r="L31" s="193">
        <f>'10)-OCT''18-RUPALI AC OPEN'!K29</f>
        <v>4000</v>
      </c>
      <c r="M31" s="193">
        <f>'10)-OCT''18-RUPALI AC OPEN'!L29</f>
        <v>0</v>
      </c>
      <c r="N31" s="193">
        <f>'10)-OCT''18-RUPALI AC OPEN'!M29</f>
        <v>0</v>
      </c>
      <c r="O31" s="193">
        <f>'10)-OCT''18-RUPALI AC OPEN'!N29</f>
        <v>0</v>
      </c>
      <c r="P31" s="193">
        <f>'10)-OCT''18-RUPALI AC OPEN'!O29</f>
        <v>4000</v>
      </c>
      <c r="Q31" s="193">
        <f>'10)-OCT''18-RUPALI AC OPEN'!P29</f>
        <v>0</v>
      </c>
      <c r="R31" s="193">
        <f>'10)-OCT''18-RUPALI AC OPEN'!Q29</f>
        <v>97885</v>
      </c>
      <c r="S31" s="182">
        <f>'10)-OCT''18-RUPALI AC OPEN'!R29</f>
        <v>0</v>
      </c>
      <c r="T31" s="53">
        <f>'10)-OCT''18-RUPALI AC OPEN'!S29</f>
        <v>0</v>
      </c>
      <c r="U31" s="111">
        <f>'10)-OCT''18-RUPALI AC OPEN'!T29</f>
        <v>0</v>
      </c>
      <c r="V31" s="95">
        <f>'10)-OCT''18-RUPALI AC OPEN'!U29</f>
        <v>0</v>
      </c>
      <c r="W31" s="197"/>
      <c r="X31" s="113"/>
      <c r="Y31" s="2"/>
      <c r="Z31" s="2"/>
      <c r="AA31" s="2"/>
    </row>
    <row r="32" spans="1:27" ht="15">
      <c r="A32" s="308" t="str">
        <f>'10)-OCT''18-RUPALI AC OPEN'!A30</f>
        <v>Oct'18</v>
      </c>
      <c r="B32" s="309" t="str">
        <f>'10)-OCT''18-RUPALI AC OPEN'!B30</f>
        <v>30.10.18</v>
      </c>
      <c r="C32" s="310" t="str">
        <f>'10)-OCT''18-RUPALI AC OPEN'!C30</f>
        <v>Cash deposit</v>
      </c>
      <c r="D32" s="311">
        <f>'10)-OCT''18-RUPALI AC OPEN'!D30</f>
        <v>0</v>
      </c>
      <c r="E32" s="312" t="str">
        <f>'10)-OCT''18-RUPALI AC OPEN'!E30</f>
        <v>Sany Hossain</v>
      </c>
      <c r="F32" s="312" t="str">
        <f>'10)-OCT''18-RUPALI AC OPEN'!F30</f>
        <v>Monthly Subs.</v>
      </c>
      <c r="G32" s="312"/>
      <c r="H32" s="312" t="str">
        <f>'10)-OCT''18-RUPALI AC OPEN'!G30</f>
        <v>DS-42447</v>
      </c>
      <c r="I32" s="312" t="str">
        <f>'10)-OCT''18-RUPALI AC OPEN'!H30</f>
        <v>Jun+Jul'18</v>
      </c>
      <c r="J32" s="313">
        <f>'10)-OCT''18-RUPALI AC OPEN'!I30</f>
        <v>0</v>
      </c>
      <c r="K32" s="313">
        <f>'10)-OCT''18-RUPALI AC OPEN'!J30</f>
        <v>0</v>
      </c>
      <c r="L32" s="313">
        <f>'10)-OCT''18-RUPALI AC OPEN'!K30</f>
        <v>4000</v>
      </c>
      <c r="M32" s="313">
        <f>'10)-OCT''18-RUPALI AC OPEN'!L30</f>
        <v>0</v>
      </c>
      <c r="N32" s="313">
        <f>'10)-OCT''18-RUPALI AC OPEN'!M30</f>
        <v>0</v>
      </c>
      <c r="O32" s="313">
        <f>'10)-OCT''18-RUPALI AC OPEN'!N30</f>
        <v>0</v>
      </c>
      <c r="P32" s="313">
        <f>'10)-OCT''18-RUPALI AC OPEN'!O30</f>
        <v>4000</v>
      </c>
      <c r="Q32" s="313">
        <f>'10)-OCT''18-RUPALI AC OPEN'!P30</f>
        <v>0</v>
      </c>
      <c r="R32" s="313">
        <f>'10)-OCT''18-RUPALI AC OPEN'!Q30</f>
        <v>101885</v>
      </c>
      <c r="S32" s="314">
        <f>'10)-OCT''18-RUPALI AC OPEN'!R30</f>
        <v>0</v>
      </c>
      <c r="T32" s="309">
        <f>'10)-OCT''18-RUPALI AC OPEN'!S30</f>
        <v>0</v>
      </c>
      <c r="U32" s="310">
        <f>'10)-OCT''18-RUPALI AC OPEN'!T30</f>
        <v>0</v>
      </c>
      <c r="V32" s="315">
        <f>'10)-OCT''18-RUPALI AC OPEN'!U30</f>
        <v>0</v>
      </c>
      <c r="W32" s="316"/>
      <c r="X32" s="113"/>
      <c r="Y32" s="2"/>
      <c r="Z32" s="2"/>
      <c r="AA32" s="2"/>
    </row>
    <row r="33" spans="1:27" ht="15">
      <c r="A33" s="132" t="str">
        <f>'11)-NOV''18-RUPALI'!A14</f>
        <v>Nov'18</v>
      </c>
      <c r="B33" s="53" t="str">
        <f>'11)-NOV''18-RUPALI'!B14</f>
        <v>04.11.18</v>
      </c>
      <c r="C33" s="111" t="str">
        <f>'11)-NOV''18-RUPALI'!C14</f>
        <v>Bank deposited</v>
      </c>
      <c r="D33" s="72">
        <f>'11)-NOV''18-RUPALI'!D14</f>
        <v>10</v>
      </c>
      <c r="E33" s="97" t="str">
        <f>'11)-NOV''18-RUPALI'!E14</f>
        <v xml:space="preserve">Kamrul </v>
      </c>
      <c r="F33" s="97" t="str">
        <f>'11)-NOV''18-RUPALI'!F14</f>
        <v>Land pur-Phase-1</v>
      </c>
      <c r="G33" s="97"/>
      <c r="H33" s="97" t="str">
        <f>'11)-NOV''18-RUPALI'!G14</f>
        <v>DS-41536</v>
      </c>
      <c r="I33" s="97" t="str">
        <f>'11)-NOV''18-RUPALI'!H14</f>
        <v>M.R # 110</v>
      </c>
      <c r="J33" s="193">
        <f>'11)-NOV''18-RUPALI'!I14</f>
        <v>0</v>
      </c>
      <c r="K33" s="193">
        <f>'11)-NOV''18-RUPALI'!J14</f>
        <v>0</v>
      </c>
      <c r="L33" s="193">
        <f>'11)-NOV''18-RUPALI'!K14</f>
        <v>0</v>
      </c>
      <c r="M33" s="193">
        <f>'11)-NOV''18-RUPALI'!L14</f>
        <v>10000</v>
      </c>
      <c r="N33" s="193">
        <f>'11)-NOV''18-RUPALI'!M14</f>
        <v>0</v>
      </c>
      <c r="O33" s="193">
        <f>'11)-NOV''18-RUPALI'!N14</f>
        <v>0</v>
      </c>
      <c r="P33" s="193">
        <f>'11)-NOV''18-RUPALI'!O14</f>
        <v>10000</v>
      </c>
      <c r="Q33" s="193">
        <f>'11)-NOV''18-RUPALI'!P14</f>
        <v>0</v>
      </c>
      <c r="R33" s="193">
        <f>'11)-NOV''18-RUPALI'!Q14</f>
        <v>111885</v>
      </c>
      <c r="S33" s="182" t="str">
        <f>'11)-NOV''18-RUPALI'!R14</f>
        <v>01</v>
      </c>
      <c r="T33" s="53" t="str">
        <f>'11)-NOV''18-RUPALI'!S14</f>
        <v>Nasir</v>
      </c>
      <c r="U33" s="111" t="str">
        <f>'11)-NOV''18-RUPALI'!T14</f>
        <v>Paid</v>
      </c>
      <c r="V33" s="95">
        <f>'11)-NOV''18-RUPALI'!U14</f>
        <v>0</v>
      </c>
      <c r="W33" s="197"/>
      <c r="X33" s="113"/>
      <c r="Y33" s="2"/>
      <c r="Z33" s="2"/>
      <c r="AA33" s="2"/>
    </row>
    <row r="34" spans="1:27" ht="15">
      <c r="A34" s="132" t="str">
        <f>'11)-NOV''18-RUPALI'!A15</f>
        <v>Nov'18</v>
      </c>
      <c r="B34" s="53" t="str">
        <f>'11)-NOV''18-RUPALI'!B15</f>
        <v>04.11.18</v>
      </c>
      <c r="C34" s="111" t="str">
        <f>'11)-NOV''18-RUPALI'!C15</f>
        <v>Bank deposited</v>
      </c>
      <c r="D34" s="72">
        <f>'11)-NOV''18-RUPALI'!D15</f>
        <v>10</v>
      </c>
      <c r="E34" s="97" t="str">
        <f>'11)-NOV''18-RUPALI'!E15</f>
        <v xml:space="preserve">Kamrul </v>
      </c>
      <c r="F34" s="97" t="str">
        <f>'11)-NOV''18-RUPALI'!F15</f>
        <v>Monthly Subs.</v>
      </c>
      <c r="G34" s="97"/>
      <c r="H34" s="97" t="str">
        <f>'11)-NOV''18-RUPALI'!G15</f>
        <v>DS-41536</v>
      </c>
      <c r="I34" s="97" t="str">
        <f>'11)-NOV''18-RUPALI'!H15</f>
        <v>M.R # 111</v>
      </c>
      <c r="J34" s="193">
        <f>'11)-NOV''18-RUPALI'!I15</f>
        <v>0</v>
      </c>
      <c r="K34" s="193">
        <f>'11)-NOV''18-RUPALI'!J15</f>
        <v>0</v>
      </c>
      <c r="L34" s="193">
        <f>'11)-NOV''18-RUPALI'!K15</f>
        <v>2000</v>
      </c>
      <c r="M34" s="193">
        <f>'11)-NOV''18-RUPALI'!L15</f>
        <v>0</v>
      </c>
      <c r="N34" s="193">
        <f>'11)-NOV''18-RUPALI'!M15</f>
        <v>0</v>
      </c>
      <c r="O34" s="193">
        <f>'11)-NOV''18-RUPALI'!N15</f>
        <v>0</v>
      </c>
      <c r="P34" s="193">
        <f>'11)-NOV''18-RUPALI'!O15</f>
        <v>2000</v>
      </c>
      <c r="Q34" s="193">
        <f>'11)-NOV''18-RUPALI'!P15</f>
        <v>0</v>
      </c>
      <c r="R34" s="193">
        <f>'11)-NOV''18-RUPALI'!Q15</f>
        <v>113885</v>
      </c>
      <c r="S34" s="182" t="str">
        <f>'11)-NOV''18-RUPALI'!R15</f>
        <v>02</v>
      </c>
      <c r="T34" s="53" t="str">
        <f>'11)-NOV''18-RUPALI'!S15</f>
        <v>Saiful-1</v>
      </c>
      <c r="U34" s="111" t="str">
        <f>'11)-NOV''18-RUPALI'!T15</f>
        <v>Paid</v>
      </c>
      <c r="V34" s="95">
        <f>'11)-NOV''18-RUPALI'!U15</f>
        <v>0</v>
      </c>
      <c r="W34" s="197"/>
      <c r="X34" s="113"/>
      <c r="Y34" s="2"/>
      <c r="Z34" s="2"/>
      <c r="AA34" s="2"/>
    </row>
    <row r="35" spans="1:27" ht="15">
      <c r="A35" s="132" t="str">
        <f>'11)-NOV''18-RUPALI'!A16</f>
        <v>Nov'18</v>
      </c>
      <c r="B35" s="53" t="str">
        <f>'11)-NOV''18-RUPALI'!B16</f>
        <v>04.11.18</v>
      </c>
      <c r="C35" s="111" t="str">
        <f>'11)-NOV''18-RUPALI'!C16</f>
        <v>Bank deposited</v>
      </c>
      <c r="D35" s="72">
        <f>'11)-NOV''18-RUPALI'!D16</f>
        <v>11</v>
      </c>
      <c r="E35" s="97" t="str">
        <f>'11)-NOV''18-RUPALI'!E16</f>
        <v>Sajib</v>
      </c>
      <c r="F35" s="97" t="str">
        <f>'11)-NOV''18-RUPALI'!F16</f>
        <v>Monthly Subs.</v>
      </c>
      <c r="G35" s="97"/>
      <c r="H35" s="97" t="str">
        <f>'11)-NOV''18-RUPALI'!G16</f>
        <v>DS-41536</v>
      </c>
      <c r="I35" s="97" t="str">
        <f>'11)-NOV''18-RUPALI'!H16</f>
        <v>M.R # 112</v>
      </c>
      <c r="J35" s="193">
        <f>'11)-NOV''18-RUPALI'!I16</f>
        <v>0</v>
      </c>
      <c r="K35" s="193">
        <f>'11)-NOV''18-RUPALI'!J16</f>
        <v>0</v>
      </c>
      <c r="L35" s="193">
        <f>'11)-NOV''18-RUPALI'!K16</f>
        <v>2000</v>
      </c>
      <c r="M35" s="193">
        <f>'11)-NOV''18-RUPALI'!L16</f>
        <v>0</v>
      </c>
      <c r="N35" s="193">
        <f>'11)-NOV''18-RUPALI'!M16</f>
        <v>0</v>
      </c>
      <c r="O35" s="193">
        <f>'11)-NOV''18-RUPALI'!N16</f>
        <v>0</v>
      </c>
      <c r="P35" s="193">
        <f>'11)-NOV''18-RUPALI'!O16</f>
        <v>2000</v>
      </c>
      <c r="Q35" s="193">
        <f>'11)-NOV''18-RUPALI'!P16</f>
        <v>0</v>
      </c>
      <c r="R35" s="193">
        <f>'11)-NOV''18-RUPALI'!Q16</f>
        <v>115885</v>
      </c>
      <c r="S35" s="182" t="str">
        <f>'11)-NOV''18-RUPALI'!R16</f>
        <v>03</v>
      </c>
      <c r="T35" s="53" t="str">
        <f>'11)-NOV''18-RUPALI'!S16</f>
        <v>Saiful-2</v>
      </c>
      <c r="U35" s="111" t="str">
        <f>'11)-NOV''18-RUPALI'!T16</f>
        <v>Paid</v>
      </c>
      <c r="V35" s="95">
        <f>'11)-NOV''18-RUPALI'!U16</f>
        <v>0</v>
      </c>
      <c r="W35" s="197"/>
      <c r="X35" s="113"/>
      <c r="Y35" s="2"/>
      <c r="Z35" s="2"/>
      <c r="AA35" s="2"/>
    </row>
    <row r="36" spans="1:27" ht="15">
      <c r="A36" s="132" t="str">
        <f>'11)-NOV''18-RUPALI'!A17</f>
        <v>Nov'18</v>
      </c>
      <c r="B36" s="53" t="str">
        <f>'11)-NOV''18-RUPALI'!B17</f>
        <v>04.11.18</v>
      </c>
      <c r="C36" s="111" t="str">
        <f>'11)-NOV''18-RUPALI'!C17</f>
        <v>Bank deposited</v>
      </c>
      <c r="D36" s="72">
        <f>'11)-NOV''18-RUPALI'!D17</f>
        <v>12</v>
      </c>
      <c r="E36" s="97" t="str">
        <f>'11)-NOV''18-RUPALI'!E17</f>
        <v>Shimul-1</v>
      </c>
      <c r="F36" s="97" t="str">
        <f>'11)-NOV''18-RUPALI'!F17</f>
        <v>Monthly Subs.</v>
      </c>
      <c r="G36" s="97"/>
      <c r="H36" s="97" t="str">
        <f>'11)-NOV''18-RUPALI'!G17</f>
        <v>DS-41536</v>
      </c>
      <c r="I36" s="97" t="str">
        <f>'11)-NOV''18-RUPALI'!H17</f>
        <v>M.R # 113</v>
      </c>
      <c r="J36" s="193">
        <f>'11)-NOV''18-RUPALI'!I17</f>
        <v>0</v>
      </c>
      <c r="K36" s="193">
        <f>'11)-NOV''18-RUPALI'!J17</f>
        <v>0</v>
      </c>
      <c r="L36" s="193">
        <f>'11)-NOV''18-RUPALI'!K17</f>
        <v>2000</v>
      </c>
      <c r="M36" s="193">
        <f>'11)-NOV''18-RUPALI'!L17</f>
        <v>0</v>
      </c>
      <c r="N36" s="193">
        <f>'11)-NOV''18-RUPALI'!M17</f>
        <v>0</v>
      </c>
      <c r="O36" s="193">
        <f>'11)-NOV''18-RUPALI'!N17</f>
        <v>0</v>
      </c>
      <c r="P36" s="193">
        <f>'11)-NOV''18-RUPALI'!O17</f>
        <v>2000</v>
      </c>
      <c r="Q36" s="193">
        <f>'11)-NOV''18-RUPALI'!P17</f>
        <v>0</v>
      </c>
      <c r="R36" s="193">
        <f>'11)-NOV''18-RUPALI'!Q17</f>
        <v>117885</v>
      </c>
      <c r="S36" s="182" t="str">
        <f>'11)-NOV''18-RUPALI'!R17</f>
        <v>04</v>
      </c>
      <c r="T36" s="53" t="str">
        <f>'11)-NOV''18-RUPALI'!S17</f>
        <v>Sany-1</v>
      </c>
      <c r="U36" s="111">
        <f>'11)-NOV''18-RUPALI'!T17</f>
        <v>0</v>
      </c>
      <c r="V36" s="95" t="str">
        <f>'11)-NOV''18-RUPALI'!U17</f>
        <v>Oct'18</v>
      </c>
      <c r="W36" s="197"/>
      <c r="X36" s="113"/>
      <c r="Y36" s="2"/>
      <c r="Z36" s="2"/>
      <c r="AA36" s="2"/>
    </row>
    <row r="37" spans="1:27" ht="15">
      <c r="A37" s="132" t="str">
        <f>'11)-NOV''18-RUPALI'!A18</f>
        <v>Nov'18</v>
      </c>
      <c r="B37" s="53" t="str">
        <f>'11)-NOV''18-RUPALI'!B18</f>
        <v>04.11.18</v>
      </c>
      <c r="C37" s="111" t="str">
        <f>'11)-NOV''18-RUPALI'!C18</f>
        <v>Bank deposited</v>
      </c>
      <c r="D37" s="72">
        <f>'11)-NOV''18-RUPALI'!D18</f>
        <v>13</v>
      </c>
      <c r="E37" s="97" t="str">
        <f>'11)-NOV''18-RUPALI'!E18</f>
        <v>Sultana</v>
      </c>
      <c r="F37" s="97" t="str">
        <f>'11)-NOV''18-RUPALI'!F18</f>
        <v>Monthly Subs.</v>
      </c>
      <c r="G37" s="97"/>
      <c r="H37" s="97" t="str">
        <f>'11)-NOV''18-RUPALI'!G18</f>
        <v>DS-41536</v>
      </c>
      <c r="I37" s="97" t="str">
        <f>'11)-NOV''18-RUPALI'!H18</f>
        <v>M.R # 114</v>
      </c>
      <c r="J37" s="193">
        <f>'11)-NOV''18-RUPALI'!I18</f>
        <v>0</v>
      </c>
      <c r="K37" s="193">
        <f>'11)-NOV''18-RUPALI'!J18</f>
        <v>0</v>
      </c>
      <c r="L37" s="193">
        <f>'11)-NOV''18-RUPALI'!K18</f>
        <v>2000</v>
      </c>
      <c r="M37" s="193">
        <f>'11)-NOV''18-RUPALI'!L18</f>
        <v>0</v>
      </c>
      <c r="N37" s="193">
        <f>'11)-NOV''18-RUPALI'!M18</f>
        <v>0</v>
      </c>
      <c r="O37" s="193">
        <f>'11)-NOV''18-RUPALI'!N18</f>
        <v>0</v>
      </c>
      <c r="P37" s="193">
        <f>'11)-NOV''18-RUPALI'!O18</f>
        <v>2000</v>
      </c>
      <c r="Q37" s="193">
        <f>'11)-NOV''18-RUPALI'!P18</f>
        <v>0</v>
      </c>
      <c r="R37" s="193">
        <f>'11)-NOV''18-RUPALI'!Q18</f>
        <v>119885</v>
      </c>
      <c r="S37" s="182" t="str">
        <f>'11)-NOV''18-RUPALI'!R18</f>
        <v>05</v>
      </c>
      <c r="T37" s="53" t="str">
        <f>'11)-NOV''18-RUPALI'!S18</f>
        <v>Sany-2</v>
      </c>
      <c r="U37" s="111">
        <f>'11)-NOV''18-RUPALI'!T18</f>
        <v>0</v>
      </c>
      <c r="V37" s="95" t="str">
        <f>'11)-NOV''18-RUPALI'!U18</f>
        <v>Oct'18</v>
      </c>
      <c r="W37" s="197"/>
      <c r="X37" s="113"/>
      <c r="Y37" s="2"/>
      <c r="Z37" s="2"/>
      <c r="AA37" s="2"/>
    </row>
    <row r="38" spans="1:27" ht="15">
      <c r="A38" s="132" t="str">
        <f>'11)-NOV''18-RUPALI'!A19</f>
        <v>Nov'18</v>
      </c>
      <c r="B38" s="53" t="str">
        <f>'11)-NOV''18-RUPALI'!B19</f>
        <v>04.11.18</v>
      </c>
      <c r="C38" s="111" t="str">
        <f>'11)-NOV''18-RUPALI'!C19</f>
        <v>Bank deposited</v>
      </c>
      <c r="D38" s="72">
        <f>'11)-NOV''18-RUPALI'!D19</f>
        <v>15</v>
      </c>
      <c r="E38" s="97" t="str">
        <f>'11)-NOV''18-RUPALI'!E19</f>
        <v>Rashal</v>
      </c>
      <c r="F38" s="97" t="str">
        <f>'11)-NOV''18-RUPALI'!F19</f>
        <v>Monthly Subs.</v>
      </c>
      <c r="G38" s="97"/>
      <c r="H38" s="97" t="str">
        <f>'11)-NOV''18-RUPALI'!G19</f>
        <v>DS-55971</v>
      </c>
      <c r="I38" s="97" t="str">
        <f>'11)-NOV''18-RUPALI'!H19</f>
        <v>M.R # 115</v>
      </c>
      <c r="J38" s="193">
        <f>'11)-NOV''18-RUPALI'!I19</f>
        <v>0</v>
      </c>
      <c r="K38" s="193">
        <f>'11)-NOV''18-RUPALI'!J19</f>
        <v>0</v>
      </c>
      <c r="L38" s="193">
        <f>'11)-NOV''18-RUPALI'!K19</f>
        <v>2000</v>
      </c>
      <c r="M38" s="193">
        <f>'11)-NOV''18-RUPALI'!L19</f>
        <v>0</v>
      </c>
      <c r="N38" s="193">
        <f>'11)-NOV''18-RUPALI'!M19</f>
        <v>0</v>
      </c>
      <c r="O38" s="193">
        <f>'11)-NOV''18-RUPALI'!N19</f>
        <v>0</v>
      </c>
      <c r="P38" s="193">
        <f>'11)-NOV''18-RUPALI'!O19</f>
        <v>2000</v>
      </c>
      <c r="Q38" s="193">
        <f>'11)-NOV''18-RUPALI'!P19</f>
        <v>0</v>
      </c>
      <c r="R38" s="193">
        <f>'11)-NOV''18-RUPALI'!Q19</f>
        <v>121885</v>
      </c>
      <c r="S38" s="182" t="str">
        <f>'11)-NOV''18-RUPALI'!R19</f>
        <v>06</v>
      </c>
      <c r="T38" s="53" t="str">
        <f>'11)-NOV''18-RUPALI'!S19</f>
        <v>B.Karim</v>
      </c>
      <c r="U38" s="111" t="str">
        <f>'11)-NOV''18-RUPALI'!T19</f>
        <v>Paid</v>
      </c>
      <c r="V38" s="95">
        <f>'11)-NOV''18-RUPALI'!U19</f>
        <v>0</v>
      </c>
      <c r="W38" s="197"/>
      <c r="X38" s="113"/>
      <c r="Y38" s="2"/>
      <c r="Z38" s="2"/>
      <c r="AA38" s="2"/>
    </row>
    <row r="39" spans="1:27" ht="15">
      <c r="A39" s="132" t="str">
        <f>'11)-NOV''18-RUPALI'!A20</f>
        <v>Nov'18</v>
      </c>
      <c r="B39" s="53" t="str">
        <f>'11)-NOV''18-RUPALI'!B20</f>
        <v>04.11.18</v>
      </c>
      <c r="C39" s="111" t="str">
        <f>'11)-NOV''18-RUPALI'!C20</f>
        <v>Bank deposited</v>
      </c>
      <c r="D39" s="72" t="str">
        <f>'11)-NOV''18-RUPALI'!D20</f>
        <v>08</v>
      </c>
      <c r="E39" s="97" t="str">
        <f>'11)-NOV''18-RUPALI'!E20</f>
        <v>Monjurul</v>
      </c>
      <c r="F39" s="97" t="str">
        <f>'11)-NOV''18-RUPALI'!F20</f>
        <v>Monthly Subs.</v>
      </c>
      <c r="G39" s="97"/>
      <c r="H39" s="97" t="str">
        <f>'11)-NOV''18-RUPALI'!G20</f>
        <v>DS-48471</v>
      </c>
      <c r="I39" s="97" t="str">
        <f>'11)-NOV''18-RUPALI'!H20</f>
        <v>M.R # 116</v>
      </c>
      <c r="J39" s="193">
        <f>'11)-NOV''18-RUPALI'!I20</f>
        <v>0</v>
      </c>
      <c r="K39" s="193">
        <f>'11)-NOV''18-RUPALI'!J20</f>
        <v>0</v>
      </c>
      <c r="L39" s="193">
        <f>'11)-NOV''18-RUPALI'!K20</f>
        <v>2000</v>
      </c>
      <c r="M39" s="193">
        <f>'11)-NOV''18-RUPALI'!L20</f>
        <v>0</v>
      </c>
      <c r="N39" s="193">
        <f>'11)-NOV''18-RUPALI'!M20</f>
        <v>0</v>
      </c>
      <c r="O39" s="193">
        <f>'11)-NOV''18-RUPALI'!N20</f>
        <v>0</v>
      </c>
      <c r="P39" s="193">
        <f>'11)-NOV''18-RUPALI'!O20</f>
        <v>2000</v>
      </c>
      <c r="Q39" s="193">
        <f>'11)-NOV''18-RUPALI'!P20</f>
        <v>0</v>
      </c>
      <c r="R39" s="193">
        <f>'11)-NOV''18-RUPALI'!Q20</f>
        <v>123885</v>
      </c>
      <c r="S39" s="182" t="str">
        <f>'11)-NOV''18-RUPALI'!R20</f>
        <v>07</v>
      </c>
      <c r="T39" s="53" t="str">
        <f>'11)-NOV''18-RUPALI'!S20</f>
        <v>K.Nahar</v>
      </c>
      <c r="U39" s="111" t="str">
        <f>'11)-NOV''18-RUPALI'!T20</f>
        <v>Paid</v>
      </c>
      <c r="V39" s="95">
        <f>'11)-NOV''18-RUPALI'!U20</f>
        <v>0</v>
      </c>
      <c r="W39" s="197"/>
      <c r="X39" s="113"/>
      <c r="Y39" s="2"/>
      <c r="Z39" s="2"/>
      <c r="AA39" s="2"/>
    </row>
    <row r="40" spans="1:27" ht="15">
      <c r="A40" s="132" t="str">
        <f>'11)-NOV''18-RUPALI'!A21</f>
        <v>Nov'18</v>
      </c>
      <c r="B40" s="53" t="str">
        <f>'11)-NOV''18-RUPALI'!B21</f>
        <v>05.11.18</v>
      </c>
      <c r="C40" s="111" t="str">
        <f>'11)-NOV''18-RUPALI'!C21</f>
        <v>Bank deposited</v>
      </c>
      <c r="D40" s="72">
        <f>'11)-NOV''18-RUPALI'!D21</f>
        <v>1</v>
      </c>
      <c r="E40" s="97" t="str">
        <f>'11)-NOV''18-RUPALI'!E21</f>
        <v xml:space="preserve">Nasir </v>
      </c>
      <c r="F40" s="97" t="str">
        <f>'11)-NOV''18-RUPALI'!F21</f>
        <v>Monthly Subs.</v>
      </c>
      <c r="G40" s="97"/>
      <c r="H40" s="97" t="str">
        <f>'11)-NOV''18-RUPALI'!G21</f>
        <v>DS-48466</v>
      </c>
      <c r="I40" s="97" t="str">
        <f>'11)-NOV''18-RUPALI'!H21</f>
        <v>M.R # 117</v>
      </c>
      <c r="J40" s="193">
        <f>'11)-NOV''18-RUPALI'!I21</f>
        <v>0</v>
      </c>
      <c r="K40" s="193">
        <f>'11)-NOV''18-RUPALI'!J21</f>
        <v>0</v>
      </c>
      <c r="L40" s="193">
        <f>'11)-NOV''18-RUPALI'!K21</f>
        <v>2000</v>
      </c>
      <c r="M40" s="193">
        <f>'11)-NOV''18-RUPALI'!L21</f>
        <v>0</v>
      </c>
      <c r="N40" s="193">
        <f>'11)-NOV''18-RUPALI'!M21</f>
        <v>0</v>
      </c>
      <c r="O40" s="193">
        <f>'11)-NOV''18-RUPALI'!N21</f>
        <v>0</v>
      </c>
      <c r="P40" s="193">
        <f>'11)-NOV''18-RUPALI'!O21</f>
        <v>2000</v>
      </c>
      <c r="Q40" s="193">
        <f>'11)-NOV''18-RUPALI'!P21</f>
        <v>0</v>
      </c>
      <c r="R40" s="193">
        <f>'11)-NOV''18-RUPALI'!Q21</f>
        <v>125885</v>
      </c>
      <c r="S40" s="182" t="str">
        <f>'11)-NOV''18-RUPALI'!R21</f>
        <v>08</v>
      </c>
      <c r="T40" s="53" t="str">
        <f>'11)-NOV''18-RUPALI'!S21</f>
        <v>Monjurul</v>
      </c>
      <c r="U40" s="111" t="str">
        <f>'11)-NOV''18-RUPALI'!T21</f>
        <v>Paid</v>
      </c>
      <c r="V40" s="95">
        <f>'11)-NOV''18-RUPALI'!U21</f>
        <v>0</v>
      </c>
      <c r="W40" s="197"/>
      <c r="X40" s="113"/>
      <c r="Y40" s="2"/>
      <c r="Z40" s="2"/>
      <c r="AA40" s="2"/>
    </row>
    <row r="41" spans="1:27" ht="15">
      <c r="A41" s="132" t="str">
        <f>'11)-NOV''18-RUPALI'!A22</f>
        <v>Nov'18</v>
      </c>
      <c r="B41" s="53" t="str">
        <f>'11)-NOV''18-RUPALI'!B22</f>
        <v>05.11.18</v>
      </c>
      <c r="C41" s="111" t="str">
        <f>'11)-NOV''18-RUPALI'!C22</f>
        <v>Bank deposited</v>
      </c>
      <c r="D41" s="72">
        <f>'11)-NOV''18-RUPALI'!D22</f>
        <v>9</v>
      </c>
      <c r="E41" s="97" t="str">
        <f>'11)-NOV''18-RUPALI'!E22</f>
        <v>Habibul</v>
      </c>
      <c r="F41" s="97" t="str">
        <f>'11)-NOV''18-RUPALI'!F22</f>
        <v>Monthly Subs.</v>
      </c>
      <c r="G41" s="97"/>
      <c r="H41" s="97" t="str">
        <f>'11)-NOV''18-RUPALI'!G22</f>
        <v>DS-48466</v>
      </c>
      <c r="I41" s="97" t="str">
        <f>'11)-NOV''18-RUPALI'!H22</f>
        <v>M.R # 118</v>
      </c>
      <c r="J41" s="193">
        <f>'11)-NOV''18-RUPALI'!I22</f>
        <v>0</v>
      </c>
      <c r="K41" s="193">
        <f>'11)-NOV''18-RUPALI'!J22</f>
        <v>0</v>
      </c>
      <c r="L41" s="193">
        <f>'11)-NOV''18-RUPALI'!K22</f>
        <v>2000</v>
      </c>
      <c r="M41" s="193">
        <f>'11)-NOV''18-RUPALI'!L22</f>
        <v>0</v>
      </c>
      <c r="N41" s="193">
        <f>'11)-NOV''18-RUPALI'!M22</f>
        <v>0</v>
      </c>
      <c r="O41" s="193">
        <f>'11)-NOV''18-RUPALI'!N22</f>
        <v>0</v>
      </c>
      <c r="P41" s="193">
        <f>'11)-NOV''18-RUPALI'!O22</f>
        <v>2000</v>
      </c>
      <c r="Q41" s="193">
        <f>'11)-NOV''18-RUPALI'!P22</f>
        <v>0</v>
      </c>
      <c r="R41" s="193">
        <f>'11)-NOV''18-RUPALI'!Q22</f>
        <v>127885</v>
      </c>
      <c r="S41" s="182" t="str">
        <f>'11)-NOV''18-RUPALI'!R22</f>
        <v>09</v>
      </c>
      <c r="T41" s="53" t="str">
        <f>'11)-NOV''18-RUPALI'!S22</f>
        <v>Habibul</v>
      </c>
      <c r="U41" s="111" t="str">
        <f>'11)-NOV''18-RUPALI'!T22</f>
        <v>Paid</v>
      </c>
      <c r="V41" s="95">
        <f>'11)-NOV''18-RUPALI'!U22</f>
        <v>0</v>
      </c>
      <c r="W41" s="197"/>
      <c r="X41" s="113"/>
      <c r="Y41" s="2"/>
      <c r="Z41" s="2"/>
      <c r="AA41" s="2"/>
    </row>
    <row r="42" spans="1:27" ht="15">
      <c r="A42" s="132" t="str">
        <f>'11)-NOV''18-RUPALI'!A23</f>
        <v>Nov'18</v>
      </c>
      <c r="B42" s="53" t="str">
        <f>'11)-NOV''18-RUPALI'!B23</f>
        <v>05.11.18</v>
      </c>
      <c r="C42" s="111" t="str">
        <f>'11)-NOV''18-RUPALI'!C23</f>
        <v>Bank deposited</v>
      </c>
      <c r="D42" s="72">
        <f>'11)-NOV''18-RUPALI'!D23</f>
        <v>16</v>
      </c>
      <c r="E42" s="97" t="str">
        <f>'11)-NOV''18-RUPALI'!E23</f>
        <v>Rafiqul</v>
      </c>
      <c r="F42" s="97" t="str">
        <f>'11)-NOV''18-RUPALI'!F23</f>
        <v>Monthly Subs.</v>
      </c>
      <c r="G42" s="97"/>
      <c r="H42" s="97" t="str">
        <f>'11)-NOV''18-RUPALI'!G23</f>
        <v>DS-48421</v>
      </c>
      <c r="I42" s="97" t="str">
        <f>'11)-NOV''18-RUPALI'!H23</f>
        <v>M.R # 119</v>
      </c>
      <c r="J42" s="193">
        <f>'11)-NOV''18-RUPALI'!I23</f>
        <v>0</v>
      </c>
      <c r="K42" s="193">
        <f>'11)-NOV''18-RUPALI'!J23</f>
        <v>0</v>
      </c>
      <c r="L42" s="193">
        <f>'11)-NOV''18-RUPALI'!K23</f>
        <v>2000</v>
      </c>
      <c r="M42" s="193">
        <f>'11)-NOV''18-RUPALI'!L23</f>
        <v>0</v>
      </c>
      <c r="N42" s="193">
        <f>'11)-NOV''18-RUPALI'!M23</f>
        <v>0</v>
      </c>
      <c r="O42" s="193">
        <f>'11)-NOV''18-RUPALI'!N23</f>
        <v>0</v>
      </c>
      <c r="P42" s="193">
        <f>'11)-NOV''18-RUPALI'!O23</f>
        <v>2000</v>
      </c>
      <c r="Q42" s="193">
        <f>'11)-NOV''18-RUPALI'!P23</f>
        <v>0</v>
      </c>
      <c r="R42" s="193">
        <f>'11)-NOV''18-RUPALI'!Q23</f>
        <v>129885</v>
      </c>
      <c r="S42" s="182">
        <f>'11)-NOV''18-RUPALI'!R23</f>
        <v>10</v>
      </c>
      <c r="T42" s="53" t="str">
        <f>'11)-NOV''18-RUPALI'!S23</f>
        <v>Kamrul</v>
      </c>
      <c r="U42" s="111" t="str">
        <f>'11)-NOV''18-RUPALI'!T23</f>
        <v>Paid</v>
      </c>
      <c r="V42" s="95">
        <f>'11)-NOV''18-RUPALI'!U23</f>
        <v>0</v>
      </c>
      <c r="W42" s="197"/>
      <c r="X42" s="113"/>
      <c r="Y42" s="2"/>
      <c r="Z42" s="2"/>
      <c r="AA42" s="2"/>
    </row>
    <row r="43" spans="1:27" ht="15">
      <c r="A43" s="132" t="str">
        <f>'11)-NOV''18-RUPALI'!A24</f>
        <v>Nov'18</v>
      </c>
      <c r="B43" s="53" t="str">
        <f>'11)-NOV''18-RUPALI'!B24</f>
        <v>05.11.18</v>
      </c>
      <c r="C43" s="111" t="str">
        <f>'11)-NOV''18-RUPALI'!C24</f>
        <v>Bank deposited</v>
      </c>
      <c r="D43" s="72">
        <f>'11)-NOV''18-RUPALI'!D24</f>
        <v>14</v>
      </c>
      <c r="E43" s="97" t="str">
        <f>'11)-NOV''18-RUPALI'!E24</f>
        <v>Ayub Ali</v>
      </c>
      <c r="F43" s="97" t="str">
        <f>'11)-NOV''18-RUPALI'!F24</f>
        <v>Monthly Subs.</v>
      </c>
      <c r="G43" s="97"/>
      <c r="H43" s="97" t="str">
        <f>'11)-NOV''18-RUPALI'!G24</f>
        <v>DS-48411</v>
      </c>
      <c r="I43" s="97" t="str">
        <f>'11)-NOV''18-RUPALI'!H24</f>
        <v>M.R # 120</v>
      </c>
      <c r="J43" s="193">
        <f>'11)-NOV''18-RUPALI'!I24</f>
        <v>0</v>
      </c>
      <c r="K43" s="193">
        <f>'11)-NOV''18-RUPALI'!J24</f>
        <v>0</v>
      </c>
      <c r="L43" s="193">
        <f>'11)-NOV''18-RUPALI'!K24</f>
        <v>2000</v>
      </c>
      <c r="M43" s="193">
        <f>'11)-NOV''18-RUPALI'!L24</f>
        <v>0</v>
      </c>
      <c r="N43" s="193">
        <f>'11)-NOV''18-RUPALI'!M24</f>
        <v>0</v>
      </c>
      <c r="O43" s="193">
        <f>'11)-NOV''18-RUPALI'!N24</f>
        <v>0</v>
      </c>
      <c r="P43" s="193">
        <f>'11)-NOV''18-RUPALI'!O24</f>
        <v>2000</v>
      </c>
      <c r="Q43" s="193">
        <f>'11)-NOV''18-RUPALI'!P24</f>
        <v>0</v>
      </c>
      <c r="R43" s="193">
        <f>'11)-NOV''18-RUPALI'!Q24</f>
        <v>131885</v>
      </c>
      <c r="S43" s="182">
        <f>'11)-NOV''18-RUPALI'!R24</f>
        <v>11</v>
      </c>
      <c r="T43" s="53" t="str">
        <f>'11)-NOV''18-RUPALI'!S24</f>
        <v>Sajib</v>
      </c>
      <c r="U43" s="111" t="str">
        <f>'11)-NOV''18-RUPALI'!T24</f>
        <v>Paid</v>
      </c>
      <c r="V43" s="95">
        <f>'11)-NOV''18-RUPALI'!U24</f>
        <v>0</v>
      </c>
      <c r="W43" s="197"/>
      <c r="X43" s="113"/>
      <c r="Y43" s="2"/>
      <c r="Z43" s="2"/>
      <c r="AA43" s="2"/>
    </row>
    <row r="44" spans="1:27" ht="15">
      <c r="A44" s="132" t="str">
        <f>'11)-NOV''18-RUPALI'!A25</f>
        <v>Oct'18</v>
      </c>
      <c r="B44" s="53" t="str">
        <f>'11)-NOV''18-RUPALI'!B25</f>
        <v>07.11.18</v>
      </c>
      <c r="C44" s="111" t="str">
        <f>'11)-NOV''18-RUPALI'!C25</f>
        <v>Bank deposited</v>
      </c>
      <c r="D44" s="72">
        <f>'11)-NOV''18-RUPALI'!D25</f>
        <v>4</v>
      </c>
      <c r="E44" s="97" t="str">
        <f>'11)-NOV''18-RUPALI'!E25</f>
        <v>Sani-1</v>
      </c>
      <c r="F44" s="97" t="str">
        <f>'11)-NOV''18-RUPALI'!F25</f>
        <v>Monthly Subs.</v>
      </c>
      <c r="G44" s="97"/>
      <c r="H44" s="97" t="str">
        <f>'11)-NOV''18-RUPALI'!G25</f>
        <v>DS-48360</v>
      </c>
      <c r="I44" s="97" t="str">
        <f>'11)-NOV''18-RUPALI'!H25</f>
        <v>M.R # 121</v>
      </c>
      <c r="J44" s="193">
        <f>'11)-NOV''18-RUPALI'!I25</f>
        <v>0</v>
      </c>
      <c r="K44" s="193">
        <f>'11)-NOV''18-RUPALI'!J25</f>
        <v>2000</v>
      </c>
      <c r="L44" s="193">
        <f>'11)-NOV''18-RUPALI'!K25</f>
        <v>0</v>
      </c>
      <c r="M44" s="193">
        <f>'11)-NOV''18-RUPALI'!L25</f>
        <v>0</v>
      </c>
      <c r="N44" s="193">
        <f>'11)-NOV''18-RUPALI'!M25</f>
        <v>0</v>
      </c>
      <c r="O44" s="193">
        <f>'11)-NOV''18-RUPALI'!N25</f>
        <v>0</v>
      </c>
      <c r="P44" s="193">
        <f>'11)-NOV''18-RUPALI'!O25</f>
        <v>2000</v>
      </c>
      <c r="Q44" s="193">
        <f>'11)-NOV''18-RUPALI'!P25</f>
        <v>0</v>
      </c>
      <c r="R44" s="193">
        <f>'11)-NOV''18-RUPALI'!Q25</f>
        <v>133885</v>
      </c>
      <c r="S44" s="182">
        <f>'11)-NOV''18-RUPALI'!R25</f>
        <v>12</v>
      </c>
      <c r="T44" s="53" t="str">
        <f>'11)-NOV''18-RUPALI'!S25</f>
        <v>Shahid</v>
      </c>
      <c r="U44" s="111" t="str">
        <f>'11)-NOV''18-RUPALI'!T25</f>
        <v>Paid</v>
      </c>
      <c r="V44" s="95">
        <f>'11)-NOV''18-RUPALI'!U25</f>
        <v>0</v>
      </c>
      <c r="W44" s="197"/>
      <c r="X44" s="113"/>
      <c r="Y44" s="2"/>
      <c r="Z44" s="2"/>
      <c r="AA44" s="2"/>
    </row>
    <row r="45" spans="1:27" ht="15">
      <c r="A45" s="132" t="str">
        <f>'11)-NOV''18-RUPALI'!A26</f>
        <v>Oct'18</v>
      </c>
      <c r="B45" s="53" t="str">
        <f>'11)-NOV''18-RUPALI'!B26</f>
        <v>07.11.18</v>
      </c>
      <c r="C45" s="111" t="str">
        <f>'11)-NOV''18-RUPALI'!C26</f>
        <v>Bank deposited</v>
      </c>
      <c r="D45" s="72">
        <f>'11)-NOV''18-RUPALI'!D26</f>
        <v>5</v>
      </c>
      <c r="E45" s="97" t="str">
        <f>'11)-NOV''18-RUPALI'!E26</f>
        <v>Sani-2</v>
      </c>
      <c r="F45" s="97" t="str">
        <f>'11)-NOV''18-RUPALI'!F26</f>
        <v>Monthly Subs.</v>
      </c>
      <c r="G45" s="97"/>
      <c r="H45" s="97" t="str">
        <f>'11)-NOV''18-RUPALI'!G26</f>
        <v>DS-48360</v>
      </c>
      <c r="I45" s="97" t="str">
        <f>'11)-NOV''18-RUPALI'!H26</f>
        <v>M.R # 122</v>
      </c>
      <c r="J45" s="193">
        <f>'11)-NOV''18-RUPALI'!I26</f>
        <v>0</v>
      </c>
      <c r="K45" s="193">
        <f>'11)-NOV''18-RUPALI'!J26</f>
        <v>2000</v>
      </c>
      <c r="L45" s="193">
        <f>'11)-NOV''18-RUPALI'!K26</f>
        <v>0</v>
      </c>
      <c r="M45" s="193">
        <f>'11)-NOV''18-RUPALI'!L26</f>
        <v>0</v>
      </c>
      <c r="N45" s="193">
        <f>'11)-NOV''18-RUPALI'!M26</f>
        <v>0</v>
      </c>
      <c r="O45" s="193">
        <f>'11)-NOV''18-RUPALI'!N26</f>
        <v>0</v>
      </c>
      <c r="P45" s="193">
        <f>'11)-NOV''18-RUPALI'!O26</f>
        <v>2000</v>
      </c>
      <c r="Q45" s="193">
        <f>'11)-NOV''18-RUPALI'!P26</f>
        <v>0</v>
      </c>
      <c r="R45" s="193">
        <f>'11)-NOV''18-RUPALI'!Q26</f>
        <v>135885</v>
      </c>
      <c r="S45" s="182">
        <f>'11)-NOV''18-RUPALI'!R26</f>
        <v>13</v>
      </c>
      <c r="T45" s="53" t="str">
        <f>'11)-NOV''18-RUPALI'!S26</f>
        <v>Sultana</v>
      </c>
      <c r="U45" s="111" t="str">
        <f>'11)-NOV''18-RUPALI'!T26</f>
        <v>Paid</v>
      </c>
      <c r="V45" s="95">
        <f>'11)-NOV''18-RUPALI'!U26</f>
        <v>0</v>
      </c>
      <c r="W45" s="197"/>
      <c r="X45" s="113"/>
      <c r="Y45" s="2"/>
      <c r="Z45" s="2"/>
      <c r="AA45" s="2"/>
    </row>
    <row r="46" spans="1:27" ht="15">
      <c r="A46" s="132" t="str">
        <f>'11)-NOV''18-RUPALI'!A27</f>
        <v>Nov'18</v>
      </c>
      <c r="B46" s="53" t="str">
        <f>'11)-NOV''18-RUPALI'!B27</f>
        <v>07.11.18</v>
      </c>
      <c r="C46" s="111" t="str">
        <f>'11)-NOV''18-RUPALI'!C27</f>
        <v>Bank deposited</v>
      </c>
      <c r="D46" s="72">
        <f>'11)-NOV''18-RUPALI'!D27</f>
        <v>2</v>
      </c>
      <c r="E46" s="97" t="str">
        <f>'11)-NOV''18-RUPALI'!E27</f>
        <v>Saiful-1</v>
      </c>
      <c r="F46" s="97" t="str">
        <f>'11)-NOV''18-RUPALI'!F27</f>
        <v>Monthly Subs.</v>
      </c>
      <c r="G46" s="97"/>
      <c r="H46" s="97" t="str">
        <f>'11)-NOV''18-RUPALI'!G27</f>
        <v>DS-55823</v>
      </c>
      <c r="I46" s="97" t="str">
        <f>'11)-NOV''18-RUPALI'!H27</f>
        <v>M.R # 123</v>
      </c>
      <c r="J46" s="193">
        <f>'11)-NOV''18-RUPALI'!I27</f>
        <v>0</v>
      </c>
      <c r="K46" s="193">
        <f>'11)-NOV''18-RUPALI'!J27</f>
        <v>0</v>
      </c>
      <c r="L46" s="193">
        <f>'11)-NOV''18-RUPALI'!K27</f>
        <v>2000</v>
      </c>
      <c r="M46" s="193">
        <f>'11)-NOV''18-RUPALI'!L27</f>
        <v>0</v>
      </c>
      <c r="N46" s="193">
        <f>'11)-NOV''18-RUPALI'!M27</f>
        <v>0</v>
      </c>
      <c r="O46" s="193">
        <f>'11)-NOV''18-RUPALI'!N27</f>
        <v>0</v>
      </c>
      <c r="P46" s="193">
        <f>'11)-NOV''18-RUPALI'!O27</f>
        <v>2000</v>
      </c>
      <c r="Q46" s="193">
        <f>'11)-NOV''18-RUPALI'!P27</f>
        <v>0</v>
      </c>
      <c r="R46" s="193">
        <f>'11)-NOV''18-RUPALI'!Q27</f>
        <v>137885</v>
      </c>
      <c r="S46" s="182">
        <f>'11)-NOV''18-RUPALI'!R27</f>
        <v>14</v>
      </c>
      <c r="T46" s="53" t="str">
        <f>'11)-NOV''18-RUPALI'!S27</f>
        <v>Ayub</v>
      </c>
      <c r="U46" s="111" t="str">
        <f>'11)-NOV''18-RUPALI'!T27</f>
        <v>Paid</v>
      </c>
      <c r="V46" s="95">
        <f>'11)-NOV''18-RUPALI'!U27</f>
        <v>0</v>
      </c>
      <c r="W46" s="197"/>
      <c r="X46" s="113"/>
      <c r="Y46" s="2"/>
      <c r="Z46" s="2"/>
      <c r="AA46" s="2"/>
    </row>
    <row r="47" spans="1:27" ht="15">
      <c r="A47" s="132" t="str">
        <f>'11)-NOV''18-RUPALI'!A28</f>
        <v>Nov'18</v>
      </c>
      <c r="B47" s="53" t="str">
        <f>'11)-NOV''18-RUPALI'!B28</f>
        <v>07.11.18</v>
      </c>
      <c r="C47" s="111" t="str">
        <f>'11)-NOV''18-RUPALI'!C28</f>
        <v>Bank deposited</v>
      </c>
      <c r="D47" s="72">
        <f>'11)-NOV''18-RUPALI'!D28</f>
        <v>3</v>
      </c>
      <c r="E47" s="97" t="str">
        <f>'11)-NOV''18-RUPALI'!E28</f>
        <v>Saiful-2</v>
      </c>
      <c r="F47" s="97" t="str">
        <f>'11)-NOV''18-RUPALI'!F28</f>
        <v>Monthly Subs.</v>
      </c>
      <c r="G47" s="97"/>
      <c r="H47" s="97" t="str">
        <f>'11)-NOV''18-RUPALI'!G28</f>
        <v>DS-55823</v>
      </c>
      <c r="I47" s="97" t="str">
        <f>'11)-NOV''18-RUPALI'!H28</f>
        <v>M.R # 124</v>
      </c>
      <c r="J47" s="193">
        <f>'11)-NOV''18-RUPALI'!I28</f>
        <v>0</v>
      </c>
      <c r="K47" s="193">
        <f>'11)-NOV''18-RUPALI'!J28</f>
        <v>0</v>
      </c>
      <c r="L47" s="193">
        <f>'11)-NOV''18-RUPALI'!K28</f>
        <v>2000</v>
      </c>
      <c r="M47" s="193">
        <f>'11)-NOV''18-RUPALI'!L28</f>
        <v>0</v>
      </c>
      <c r="N47" s="193">
        <f>'11)-NOV''18-RUPALI'!M28</f>
        <v>0</v>
      </c>
      <c r="O47" s="193">
        <f>'11)-NOV''18-RUPALI'!N28</f>
        <v>0</v>
      </c>
      <c r="P47" s="193">
        <f>'11)-NOV''18-RUPALI'!O28</f>
        <v>2000</v>
      </c>
      <c r="Q47" s="193">
        <f>'11)-NOV''18-RUPALI'!P28</f>
        <v>0</v>
      </c>
      <c r="R47" s="193">
        <f>'11)-NOV''18-RUPALI'!Q28</f>
        <v>139885</v>
      </c>
      <c r="S47" s="182">
        <f>'11)-NOV''18-RUPALI'!R28</f>
        <v>15</v>
      </c>
      <c r="T47" s="53" t="str">
        <f>'11)-NOV''18-RUPALI'!S28</f>
        <v>Rasel</v>
      </c>
      <c r="U47" s="111" t="str">
        <f>'11)-NOV''18-RUPALI'!T28</f>
        <v>Paid</v>
      </c>
      <c r="V47" s="95">
        <f>'11)-NOV''18-RUPALI'!U28</f>
        <v>0</v>
      </c>
      <c r="W47" s="197"/>
      <c r="X47" s="113"/>
      <c r="Y47" s="2"/>
      <c r="Z47" s="2"/>
      <c r="AA47" s="2"/>
    </row>
    <row r="48" spans="1:27" ht="15">
      <c r="A48" s="132" t="str">
        <f>'11)-NOV''18-RUPALI'!A29</f>
        <v>Nov'18</v>
      </c>
      <c r="B48" s="53" t="str">
        <f>'11)-NOV''18-RUPALI'!B29</f>
        <v>14.11.18</v>
      </c>
      <c r="C48" s="111" t="str">
        <f>'11)-NOV''18-RUPALI'!C29</f>
        <v>Bank deposited</v>
      </c>
      <c r="D48" s="72">
        <f>'11)-NOV''18-RUPALI'!D29</f>
        <v>1</v>
      </c>
      <c r="E48" s="97" t="str">
        <f>'11)-NOV''18-RUPALI'!E29</f>
        <v>Nasir</v>
      </c>
      <c r="F48" s="97" t="str">
        <f>'11)-NOV''18-RUPALI'!F29</f>
        <v>Land pur-Phase-2</v>
      </c>
      <c r="G48" s="97"/>
      <c r="H48" s="97" t="str">
        <f>'11)-NOV''18-RUPALI'!G29</f>
        <v>DS-2414</v>
      </c>
      <c r="I48" s="97" t="str">
        <f>'11)-NOV''18-RUPALI'!H29</f>
        <v>M.R # 125</v>
      </c>
      <c r="J48" s="193">
        <f>'11)-NOV''18-RUPALI'!I29</f>
        <v>0</v>
      </c>
      <c r="K48" s="193">
        <f>'11)-NOV''18-RUPALI'!J29</f>
        <v>0</v>
      </c>
      <c r="L48" s="193">
        <f>'11)-NOV''18-RUPALI'!K29</f>
        <v>0</v>
      </c>
      <c r="M48" s="193">
        <f>'11)-NOV''18-RUPALI'!L29</f>
        <v>0</v>
      </c>
      <c r="N48" s="193">
        <f>'11)-NOV''18-RUPALI'!M29</f>
        <v>10000</v>
      </c>
      <c r="O48" s="193">
        <f>'11)-NOV''18-RUPALI'!N29</f>
        <v>0</v>
      </c>
      <c r="P48" s="193">
        <f>'11)-NOV''18-RUPALI'!O29</f>
        <v>10000</v>
      </c>
      <c r="Q48" s="193">
        <f>'11)-NOV''18-RUPALI'!P29</f>
        <v>0</v>
      </c>
      <c r="R48" s="193">
        <f>'11)-NOV''18-RUPALI'!Q29</f>
        <v>149885</v>
      </c>
      <c r="S48" s="182">
        <f>'11)-NOV''18-RUPALI'!R29</f>
        <v>16</v>
      </c>
      <c r="T48" s="53" t="str">
        <f>'11)-NOV''18-RUPALI'!S29</f>
        <v>Rafiqual</v>
      </c>
      <c r="U48" s="111" t="str">
        <f>'11)-NOV''18-RUPALI'!T29</f>
        <v>Paid</v>
      </c>
      <c r="V48" s="95">
        <f>'11)-NOV''18-RUPALI'!U29</f>
        <v>0</v>
      </c>
      <c r="W48" s="197"/>
      <c r="X48" s="113"/>
      <c r="Y48" s="2"/>
      <c r="Z48" s="2"/>
      <c r="AA48" s="2"/>
    </row>
    <row r="49" spans="1:27" ht="15">
      <c r="A49" s="132" t="str">
        <f>'11)-NOV''18-RUPALI'!A30</f>
        <v>Nov'18</v>
      </c>
      <c r="B49" s="53" t="str">
        <f>'11)-NOV''18-RUPALI'!B30</f>
        <v>25.11.18</v>
      </c>
      <c r="C49" s="111" t="str">
        <f>'11)-NOV''18-RUPALI'!C30</f>
        <v>Bank deposited</v>
      </c>
      <c r="D49" s="72">
        <f>'11)-NOV''18-RUPALI'!D30</f>
        <v>6</v>
      </c>
      <c r="E49" s="97" t="str">
        <f>'11)-NOV''18-RUPALI'!E30</f>
        <v>B.Karim</v>
      </c>
      <c r="F49" s="97" t="str">
        <f>'11)-NOV''18-RUPALI'!F30</f>
        <v>Monthly Subs.</v>
      </c>
      <c r="G49" s="97"/>
      <c r="H49" s="97" t="str">
        <f>'11)-NOV''18-RUPALI'!G30</f>
        <v>DS-41538</v>
      </c>
      <c r="I49" s="97" t="str">
        <f>'11)-NOV''18-RUPALI'!H30</f>
        <v>M.R # 126</v>
      </c>
      <c r="J49" s="193">
        <f>'11)-NOV''18-RUPALI'!I30</f>
        <v>0</v>
      </c>
      <c r="K49" s="193">
        <f>'11)-NOV''18-RUPALI'!J30</f>
        <v>0</v>
      </c>
      <c r="L49" s="193">
        <f>'11)-NOV''18-RUPALI'!K30</f>
        <v>2000</v>
      </c>
      <c r="M49" s="193">
        <f>'11)-NOV''18-RUPALI'!L30</f>
        <v>0</v>
      </c>
      <c r="N49" s="193">
        <f>'11)-NOV''18-RUPALI'!M30</f>
        <v>0</v>
      </c>
      <c r="O49" s="193">
        <f>'11)-NOV''18-RUPALI'!N30</f>
        <v>0</v>
      </c>
      <c r="P49" s="193">
        <f>'11)-NOV''18-RUPALI'!O30</f>
        <v>2000</v>
      </c>
      <c r="Q49" s="193">
        <f>'11)-NOV''18-RUPALI'!P30</f>
        <v>0</v>
      </c>
      <c r="R49" s="193">
        <f>'11)-NOV''18-RUPALI'!Q30</f>
        <v>151885</v>
      </c>
      <c r="S49" s="182">
        <f>'11)-NOV''18-RUPALI'!R30</f>
        <v>0</v>
      </c>
      <c r="T49" s="53">
        <f>'11)-NOV''18-RUPALI'!S30</f>
        <v>0</v>
      </c>
      <c r="U49" s="111">
        <f>'11)-NOV''18-RUPALI'!T30</f>
        <v>0</v>
      </c>
      <c r="V49" s="95">
        <f>'11)-NOV''18-RUPALI'!U30</f>
        <v>0</v>
      </c>
      <c r="W49" s="197"/>
      <c r="X49" s="113"/>
      <c r="Y49" s="2"/>
      <c r="Z49" s="2"/>
      <c r="AA49" s="2"/>
    </row>
    <row r="50" spans="1:27" ht="15">
      <c r="A50" s="132" t="str">
        <f>'11)-NOV''18-RUPALI'!A31</f>
        <v>Nov'18</v>
      </c>
      <c r="B50" s="53" t="str">
        <f>'11)-NOV''18-RUPALI'!B31</f>
        <v>25.11.18</v>
      </c>
      <c r="C50" s="111" t="str">
        <f>'11)-NOV''18-RUPALI'!C31</f>
        <v>Bank deposited</v>
      </c>
      <c r="D50" s="72">
        <f>'11)-NOV''18-RUPALI'!D31</f>
        <v>7</v>
      </c>
      <c r="E50" s="97" t="str">
        <f>'11)-NOV''18-RUPALI'!E31</f>
        <v>K.Nahar</v>
      </c>
      <c r="F50" s="97" t="str">
        <f>'11)-NOV''18-RUPALI'!F31</f>
        <v>Monthly Subs.</v>
      </c>
      <c r="G50" s="97"/>
      <c r="H50" s="97" t="str">
        <f>'11)-NOV''18-RUPALI'!G31</f>
        <v>DS-41538</v>
      </c>
      <c r="I50" s="97" t="str">
        <f>'11)-NOV''18-RUPALI'!H31</f>
        <v>M.R # 127</v>
      </c>
      <c r="J50" s="193">
        <f>'11)-NOV''18-RUPALI'!I31</f>
        <v>0</v>
      </c>
      <c r="K50" s="193">
        <f>'11)-NOV''18-RUPALI'!J31</f>
        <v>0</v>
      </c>
      <c r="L50" s="193">
        <f>'11)-NOV''18-RUPALI'!K31</f>
        <v>2000</v>
      </c>
      <c r="M50" s="193">
        <f>'11)-NOV''18-RUPALI'!L31</f>
        <v>0</v>
      </c>
      <c r="N50" s="193">
        <f>'11)-NOV''18-RUPALI'!M31</f>
        <v>0</v>
      </c>
      <c r="O50" s="193">
        <f>'11)-NOV''18-RUPALI'!N31</f>
        <v>0</v>
      </c>
      <c r="P50" s="193">
        <f>'11)-NOV''18-RUPALI'!O31</f>
        <v>2000</v>
      </c>
      <c r="Q50" s="193">
        <f>'11)-NOV''18-RUPALI'!P31</f>
        <v>0</v>
      </c>
      <c r="R50" s="193">
        <f>'11)-NOV''18-RUPALI'!Q31</f>
        <v>153885</v>
      </c>
      <c r="S50" s="182">
        <f>'11)-NOV''18-RUPALI'!R31</f>
        <v>0</v>
      </c>
      <c r="T50" s="53">
        <f>'11)-NOV''18-RUPALI'!S31</f>
        <v>0</v>
      </c>
      <c r="U50" s="111">
        <f>'11)-NOV''18-RUPALI'!T31</f>
        <v>0</v>
      </c>
      <c r="V50" s="95">
        <f>'11)-NOV''18-RUPALI'!U31</f>
        <v>0</v>
      </c>
      <c r="W50" s="197"/>
      <c r="X50" s="113"/>
      <c r="Y50" s="2"/>
      <c r="Z50" s="2"/>
      <c r="AA50" s="2"/>
    </row>
    <row r="51" spans="1:27" ht="15">
      <c r="A51" s="132" t="str">
        <f>'12)-DEC''18-RUPALI'!A14</f>
        <v>Dec'18</v>
      </c>
      <c r="B51" s="53" t="str">
        <f>'12)-DEC''18-RUPALI'!B14</f>
        <v>02.12.18</v>
      </c>
      <c r="C51" s="111" t="str">
        <f>'12)-DEC''18-RUPALI'!C14</f>
        <v>Bank deposited</v>
      </c>
      <c r="D51" s="72" t="str">
        <f>'12)-DEC''18-RUPALI'!D14</f>
        <v>08</v>
      </c>
      <c r="E51" s="97" t="str">
        <f>'12)-DEC''18-RUPALI'!E14</f>
        <v>Monjurul</v>
      </c>
      <c r="F51" s="97" t="str">
        <f>'12)-DEC''18-RUPALI'!F14</f>
        <v>Monthly Subs.</v>
      </c>
      <c r="G51" s="97"/>
      <c r="H51" s="97" t="str">
        <f>'12)-DEC''18-RUPALI'!G14</f>
        <v>DS-48472</v>
      </c>
      <c r="I51" s="97" t="str">
        <f>'12)-DEC''18-RUPALI'!H14</f>
        <v>M.R # 128</v>
      </c>
      <c r="J51" s="193">
        <f>'12)-DEC''18-RUPALI'!I14</f>
        <v>0</v>
      </c>
      <c r="K51" s="193">
        <f>'12)-DEC''18-RUPALI'!J14</f>
        <v>0</v>
      </c>
      <c r="L51" s="193">
        <f>'12)-DEC''18-RUPALI'!K14</f>
        <v>2000</v>
      </c>
      <c r="M51" s="193">
        <f>'12)-DEC''18-RUPALI'!L14</f>
        <v>0</v>
      </c>
      <c r="N51" s="193">
        <f>'12)-DEC''18-RUPALI'!M14</f>
        <v>0</v>
      </c>
      <c r="O51" s="193">
        <f>'12)-DEC''18-RUPALI'!N14</f>
        <v>0</v>
      </c>
      <c r="P51" s="193">
        <f>'12)-DEC''18-RUPALI'!O14</f>
        <v>2000</v>
      </c>
      <c r="Q51" s="193">
        <f>'12)-DEC''18-RUPALI'!P14</f>
        <v>0</v>
      </c>
      <c r="R51" s="193">
        <f>'12)-DEC''18-RUPALI'!Q14</f>
        <v>155885</v>
      </c>
      <c r="S51" s="182" t="str">
        <f>'12)-DEC''18-RUPALI'!R14</f>
        <v>01</v>
      </c>
      <c r="T51" s="53" t="str">
        <f>'12)-DEC''18-RUPALI'!S14</f>
        <v>Nasir</v>
      </c>
      <c r="U51" s="111" t="str">
        <f>'12)-DEC''18-RUPALI'!T14</f>
        <v>Paid</v>
      </c>
      <c r="V51" s="95">
        <f>'12)-DEC''18-RUPALI'!U14</f>
        <v>0</v>
      </c>
      <c r="W51" s="197"/>
      <c r="X51" s="113"/>
      <c r="Y51" s="2"/>
      <c r="Z51" s="2"/>
      <c r="AA51" s="2"/>
    </row>
    <row r="52" spans="1:27" ht="15">
      <c r="A52" s="132" t="str">
        <f>'12)-DEC''18-RUPALI'!A15</f>
        <v>Dec'18</v>
      </c>
      <c r="B52" s="53" t="str">
        <f>'12)-DEC''18-RUPALI'!B15</f>
        <v>02.12.18</v>
      </c>
      <c r="C52" s="111" t="str">
        <f>'12)-DEC''18-RUPALI'!C15</f>
        <v>Bank deposited</v>
      </c>
      <c r="D52" s="72">
        <f>'12)-DEC''18-RUPALI'!D15</f>
        <v>10</v>
      </c>
      <c r="E52" s="97" t="str">
        <f>'12)-DEC''18-RUPALI'!E15</f>
        <v xml:space="preserve">Kamrul </v>
      </c>
      <c r="F52" s="97" t="str">
        <f>'12)-DEC''18-RUPALI'!F15</f>
        <v>Land purchase</v>
      </c>
      <c r="G52" s="97"/>
      <c r="H52" s="97" t="str">
        <f>'12)-DEC''18-RUPALI'!G15</f>
        <v>DS-2415</v>
      </c>
      <c r="I52" s="97" t="str">
        <f>'12)-DEC''18-RUPALI'!H15</f>
        <v>M.R # 129</v>
      </c>
      <c r="J52" s="193">
        <f>'12)-DEC''18-RUPALI'!I15</f>
        <v>0</v>
      </c>
      <c r="K52" s="193">
        <f>'12)-DEC''18-RUPALI'!J15</f>
        <v>0</v>
      </c>
      <c r="L52" s="193">
        <f>'12)-DEC''18-RUPALI'!K15</f>
        <v>0</v>
      </c>
      <c r="M52" s="193">
        <f>'12)-DEC''18-RUPALI'!L15</f>
        <v>10000</v>
      </c>
      <c r="N52" s="193">
        <f>'12)-DEC''18-RUPALI'!M15</f>
        <v>0</v>
      </c>
      <c r="O52" s="193">
        <f>'12)-DEC''18-RUPALI'!N15</f>
        <v>0</v>
      </c>
      <c r="P52" s="193">
        <f>'12)-DEC''18-RUPALI'!O15</f>
        <v>10000</v>
      </c>
      <c r="Q52" s="193">
        <f>'12)-DEC''18-RUPALI'!P15</f>
        <v>0</v>
      </c>
      <c r="R52" s="193">
        <f>'12)-DEC''18-RUPALI'!Q15</f>
        <v>165885</v>
      </c>
      <c r="S52" s="182" t="str">
        <f>'12)-DEC''18-RUPALI'!R15</f>
        <v>02</v>
      </c>
      <c r="T52" s="53" t="str">
        <f>'12)-DEC''18-RUPALI'!S15</f>
        <v>Saiful-1</v>
      </c>
      <c r="U52" s="111" t="str">
        <f>'12)-DEC''18-RUPALI'!T15</f>
        <v>Paid</v>
      </c>
      <c r="V52" s="95">
        <f>'12)-DEC''18-RUPALI'!U15</f>
        <v>0</v>
      </c>
      <c r="W52" s="197"/>
      <c r="X52" s="113"/>
      <c r="Y52" s="2"/>
      <c r="Z52" s="2"/>
      <c r="AA52" s="2"/>
    </row>
    <row r="53" spans="1:27" ht="15">
      <c r="A53" s="132" t="str">
        <f>'12)-DEC''18-RUPALI'!A16</f>
        <v>Dec'18</v>
      </c>
      <c r="B53" s="53" t="str">
        <f>'12)-DEC''18-RUPALI'!B16</f>
        <v>02.12.18</v>
      </c>
      <c r="C53" s="111" t="str">
        <f>'12)-DEC''18-RUPALI'!C16</f>
        <v>Bank deposited</v>
      </c>
      <c r="D53" s="72">
        <f>'12)-DEC''18-RUPALI'!D16</f>
        <v>10</v>
      </c>
      <c r="E53" s="97" t="str">
        <f>'12)-DEC''18-RUPALI'!E16</f>
        <v xml:space="preserve">Kamrul </v>
      </c>
      <c r="F53" s="97" t="str">
        <f>'12)-DEC''18-RUPALI'!F16</f>
        <v>Monthly Subs.</v>
      </c>
      <c r="G53" s="97"/>
      <c r="H53" s="97" t="str">
        <f>'12)-DEC''18-RUPALI'!G16</f>
        <v>DS-2415</v>
      </c>
      <c r="I53" s="97" t="str">
        <f>'12)-DEC''18-RUPALI'!H16</f>
        <v>M.R # 130</v>
      </c>
      <c r="J53" s="193">
        <f>'12)-DEC''18-RUPALI'!I16</f>
        <v>0</v>
      </c>
      <c r="K53" s="193">
        <f>'12)-DEC''18-RUPALI'!J16</f>
        <v>0</v>
      </c>
      <c r="L53" s="193">
        <f>'12)-DEC''18-RUPALI'!K16</f>
        <v>2000</v>
      </c>
      <c r="M53" s="193">
        <f>'12)-DEC''18-RUPALI'!L16</f>
        <v>0</v>
      </c>
      <c r="N53" s="193">
        <f>'12)-DEC''18-RUPALI'!M16</f>
        <v>0</v>
      </c>
      <c r="O53" s="193">
        <f>'12)-DEC''18-RUPALI'!N16</f>
        <v>0</v>
      </c>
      <c r="P53" s="193">
        <f>'12)-DEC''18-RUPALI'!O16</f>
        <v>2000</v>
      </c>
      <c r="Q53" s="193">
        <f>'12)-DEC''18-RUPALI'!P16</f>
        <v>0</v>
      </c>
      <c r="R53" s="193">
        <f>'12)-DEC''18-RUPALI'!Q16</f>
        <v>167885</v>
      </c>
      <c r="S53" s="182" t="str">
        <f>'12)-DEC''18-RUPALI'!R16</f>
        <v>03</v>
      </c>
      <c r="T53" s="53" t="str">
        <f>'12)-DEC''18-RUPALI'!S16</f>
        <v>Saiful-2</v>
      </c>
      <c r="U53" s="111" t="str">
        <f>'12)-DEC''18-RUPALI'!T16</f>
        <v>Paid</v>
      </c>
      <c r="V53" s="95">
        <f>'12)-DEC''18-RUPALI'!U16</f>
        <v>0</v>
      </c>
      <c r="W53" s="197"/>
      <c r="X53" s="113"/>
      <c r="Y53" s="2"/>
      <c r="Z53" s="2"/>
      <c r="AA53" s="2"/>
    </row>
    <row r="54" spans="1:27" ht="15">
      <c r="A54" s="132" t="str">
        <f>'12)-DEC''18-RUPALI'!A17</f>
        <v>Dec'18</v>
      </c>
      <c r="B54" s="53" t="str">
        <f>'12)-DEC''18-RUPALI'!B17</f>
        <v>02.12.18</v>
      </c>
      <c r="C54" s="111" t="str">
        <f>'12)-DEC''18-RUPALI'!C17</f>
        <v>Bank deposited</v>
      </c>
      <c r="D54" s="72">
        <f>'12)-DEC''18-RUPALI'!D17</f>
        <v>11</v>
      </c>
      <c r="E54" s="97" t="str">
        <f>'12)-DEC''18-RUPALI'!E17</f>
        <v>Sajib</v>
      </c>
      <c r="F54" s="97" t="str">
        <f>'12)-DEC''18-RUPALI'!F17</f>
        <v>Monthly Subs.</v>
      </c>
      <c r="G54" s="97"/>
      <c r="H54" s="97" t="str">
        <f>'12)-DEC''18-RUPALI'!G17</f>
        <v>DS-2415</v>
      </c>
      <c r="I54" s="97" t="str">
        <f>'12)-DEC''18-RUPALI'!H17</f>
        <v>M.R # 131</v>
      </c>
      <c r="J54" s="193">
        <f>'12)-DEC''18-RUPALI'!I17</f>
        <v>0</v>
      </c>
      <c r="K54" s="193">
        <f>'12)-DEC''18-RUPALI'!J17</f>
        <v>0</v>
      </c>
      <c r="L54" s="193">
        <f>'12)-DEC''18-RUPALI'!K17</f>
        <v>2000</v>
      </c>
      <c r="M54" s="193">
        <f>'12)-DEC''18-RUPALI'!L17</f>
        <v>0</v>
      </c>
      <c r="N54" s="193">
        <f>'12)-DEC''18-RUPALI'!M17</f>
        <v>0</v>
      </c>
      <c r="O54" s="193">
        <f>'12)-DEC''18-RUPALI'!N17</f>
        <v>0</v>
      </c>
      <c r="P54" s="193">
        <f>'12)-DEC''18-RUPALI'!O17</f>
        <v>2000</v>
      </c>
      <c r="Q54" s="193">
        <f>'12)-DEC''18-RUPALI'!P17</f>
        <v>0</v>
      </c>
      <c r="R54" s="193">
        <f>'12)-DEC''18-RUPALI'!Q17</f>
        <v>169885</v>
      </c>
      <c r="S54" s="182" t="str">
        <f>'12)-DEC''18-RUPALI'!R17</f>
        <v>04</v>
      </c>
      <c r="T54" s="53" t="str">
        <f>'12)-DEC''18-RUPALI'!S17</f>
        <v>Sany-1</v>
      </c>
      <c r="U54" s="111">
        <f>'12)-DEC''18-RUPALI'!T17</f>
        <v>0</v>
      </c>
      <c r="V54" s="95" t="str">
        <f>'12)-DEC''18-RUPALI'!U17</f>
        <v>Oct'18</v>
      </c>
      <c r="W54" s="197"/>
      <c r="X54" s="113"/>
      <c r="Y54" s="2"/>
      <c r="Z54" s="2"/>
      <c r="AA54" s="2"/>
    </row>
    <row r="55" spans="1:27" ht="15">
      <c r="A55" s="132" t="str">
        <f>'12)-DEC''18-RUPALI'!A18</f>
        <v>Dec'18</v>
      </c>
      <c r="B55" s="53" t="str">
        <f>'12)-DEC''18-RUPALI'!B18</f>
        <v>03.12.18</v>
      </c>
      <c r="C55" s="111" t="str">
        <f>'12)-DEC''18-RUPALI'!C18</f>
        <v>Bank deposited</v>
      </c>
      <c r="D55" s="72">
        <f>'12)-DEC''18-RUPALI'!D18</f>
        <v>15</v>
      </c>
      <c r="E55" s="97" t="str">
        <f>'12)-DEC''18-RUPALI'!E18</f>
        <v>Rashal</v>
      </c>
      <c r="F55" s="97" t="str">
        <f>'12)-DEC''18-RUPALI'!F18</f>
        <v>Monthly Subs.</v>
      </c>
      <c r="G55" s="97"/>
      <c r="H55" s="97" t="str">
        <f>'12)-DEC''18-RUPALI'!G18</f>
        <v>DS-55972</v>
      </c>
      <c r="I55" s="97" t="str">
        <f>'12)-DEC''18-RUPALI'!H18</f>
        <v>M.R # 132</v>
      </c>
      <c r="J55" s="193">
        <f>'12)-DEC''18-RUPALI'!I18</f>
        <v>0</v>
      </c>
      <c r="K55" s="193">
        <f>'12)-DEC''18-RUPALI'!J18</f>
        <v>0</v>
      </c>
      <c r="L55" s="193">
        <f>'12)-DEC''18-RUPALI'!K18</f>
        <v>2000</v>
      </c>
      <c r="M55" s="193">
        <f>'12)-DEC''18-RUPALI'!L18</f>
        <v>0</v>
      </c>
      <c r="N55" s="193">
        <f>'12)-DEC''18-RUPALI'!M18</f>
        <v>0</v>
      </c>
      <c r="O55" s="193">
        <f>'12)-DEC''18-RUPALI'!N18</f>
        <v>0</v>
      </c>
      <c r="P55" s="193">
        <f>'12)-DEC''18-RUPALI'!O18</f>
        <v>2000</v>
      </c>
      <c r="Q55" s="193">
        <f>'12)-DEC''18-RUPALI'!P18</f>
        <v>0</v>
      </c>
      <c r="R55" s="193">
        <f>'12)-DEC''18-RUPALI'!Q18</f>
        <v>171885</v>
      </c>
      <c r="S55" s="182" t="str">
        <f>'12)-DEC''18-RUPALI'!R18</f>
        <v>05</v>
      </c>
      <c r="T55" s="53" t="str">
        <f>'12)-DEC''18-RUPALI'!S18</f>
        <v>Sany-2</v>
      </c>
      <c r="U55" s="111">
        <f>'12)-DEC''18-RUPALI'!T18</f>
        <v>0</v>
      </c>
      <c r="V55" s="95" t="str">
        <f>'12)-DEC''18-RUPALI'!U18</f>
        <v>Oct'18</v>
      </c>
      <c r="W55" s="197"/>
      <c r="X55" s="113"/>
      <c r="Y55" s="2"/>
      <c r="Z55" s="2"/>
      <c r="AA55" s="2"/>
    </row>
    <row r="56" spans="1:27" ht="15">
      <c r="A56" s="132" t="str">
        <f>'12)-DEC''18-RUPALI'!A19</f>
        <v>Dec'18</v>
      </c>
      <c r="B56" s="53" t="str">
        <f>'12)-DEC''18-RUPALI'!B19</f>
        <v>04.12.18</v>
      </c>
      <c r="C56" s="111" t="str">
        <f>'12)-DEC''18-RUPALI'!C19</f>
        <v>Bank deposited</v>
      </c>
      <c r="D56" s="72">
        <f>'12)-DEC''18-RUPALI'!D19</f>
        <v>12</v>
      </c>
      <c r="E56" s="97" t="str">
        <f>'12)-DEC''18-RUPALI'!E19</f>
        <v>Shimul-1</v>
      </c>
      <c r="F56" s="97" t="str">
        <f>'12)-DEC''18-RUPALI'!F19</f>
        <v>Monthly Subs.</v>
      </c>
      <c r="G56" s="97"/>
      <c r="H56" s="97" t="str">
        <f>'12)-DEC''18-RUPALI'!G19</f>
        <v>DS-2416</v>
      </c>
      <c r="I56" s="97" t="str">
        <f>'12)-DEC''18-RUPALI'!H19</f>
        <v>M.R # 133</v>
      </c>
      <c r="J56" s="193">
        <f>'12)-DEC''18-RUPALI'!I19</f>
        <v>0</v>
      </c>
      <c r="K56" s="193">
        <f>'12)-DEC''18-RUPALI'!J19</f>
        <v>0</v>
      </c>
      <c r="L56" s="193">
        <f>'12)-DEC''18-RUPALI'!K19</f>
        <v>2000</v>
      </c>
      <c r="M56" s="193">
        <f>'12)-DEC''18-RUPALI'!L19</f>
        <v>0</v>
      </c>
      <c r="N56" s="193">
        <f>'12)-DEC''18-RUPALI'!M19</f>
        <v>0</v>
      </c>
      <c r="O56" s="193">
        <f>'12)-DEC''18-RUPALI'!N19</f>
        <v>0</v>
      </c>
      <c r="P56" s="193">
        <f>'12)-DEC''18-RUPALI'!O19</f>
        <v>2000</v>
      </c>
      <c r="Q56" s="193">
        <f>'12)-DEC''18-RUPALI'!P19</f>
        <v>0</v>
      </c>
      <c r="R56" s="193">
        <f>'12)-DEC''18-RUPALI'!Q19</f>
        <v>173885</v>
      </c>
      <c r="S56" s="182" t="str">
        <f>'12)-DEC''18-RUPALI'!R19</f>
        <v>06</v>
      </c>
      <c r="T56" s="53" t="str">
        <f>'12)-DEC''18-RUPALI'!S19</f>
        <v>B.Karim</v>
      </c>
      <c r="U56" s="111" t="str">
        <f>'12)-DEC''18-RUPALI'!T19</f>
        <v>Paid</v>
      </c>
      <c r="V56" s="95">
        <f>'12)-DEC''18-RUPALI'!U19</f>
        <v>0</v>
      </c>
      <c r="W56" s="197"/>
      <c r="X56" s="113"/>
      <c r="Y56" s="2"/>
      <c r="Z56" s="2"/>
      <c r="AA56" s="2"/>
    </row>
    <row r="57" spans="1:27" ht="15">
      <c r="A57" s="132" t="str">
        <f>'12)-DEC''18-RUPALI'!A20</f>
        <v>Dec'18</v>
      </c>
      <c r="B57" s="53" t="str">
        <f>'12)-DEC''18-RUPALI'!B20</f>
        <v>04.12.18</v>
      </c>
      <c r="C57" s="111" t="str">
        <f>'12)-DEC''18-RUPALI'!C20</f>
        <v>Bank deposited</v>
      </c>
      <c r="D57" s="72">
        <f>'12)-DEC''18-RUPALI'!D20</f>
        <v>1</v>
      </c>
      <c r="E57" s="97" t="str">
        <f>'12)-DEC''18-RUPALI'!E20</f>
        <v>Nasir</v>
      </c>
      <c r="F57" s="97" t="str">
        <f>'12)-DEC''18-RUPALI'!F20</f>
        <v>Monthly Subs.</v>
      </c>
      <c r="G57" s="97"/>
      <c r="H57" s="97" t="str">
        <f>'12)-DEC''18-RUPALI'!G20</f>
        <v>DS-2416</v>
      </c>
      <c r="I57" s="97" t="str">
        <f>'12)-DEC''18-RUPALI'!H20</f>
        <v>M.R # 134</v>
      </c>
      <c r="J57" s="193">
        <f>'12)-DEC''18-RUPALI'!I20</f>
        <v>0</v>
      </c>
      <c r="K57" s="193">
        <f>'12)-DEC''18-RUPALI'!J20</f>
        <v>0</v>
      </c>
      <c r="L57" s="193">
        <f>'12)-DEC''18-RUPALI'!K20</f>
        <v>2000</v>
      </c>
      <c r="M57" s="193">
        <f>'12)-DEC''18-RUPALI'!L20</f>
        <v>0</v>
      </c>
      <c r="N57" s="193">
        <f>'12)-DEC''18-RUPALI'!M20</f>
        <v>0</v>
      </c>
      <c r="O57" s="193">
        <f>'12)-DEC''18-RUPALI'!N20</f>
        <v>0</v>
      </c>
      <c r="P57" s="193">
        <f>'12)-DEC''18-RUPALI'!O20</f>
        <v>2000</v>
      </c>
      <c r="Q57" s="193">
        <f>'12)-DEC''18-RUPALI'!P20</f>
        <v>0</v>
      </c>
      <c r="R57" s="193">
        <f>'12)-DEC''18-RUPALI'!Q20</f>
        <v>175885</v>
      </c>
      <c r="S57" s="182" t="str">
        <f>'12)-DEC''18-RUPALI'!R20</f>
        <v>07</v>
      </c>
      <c r="T57" s="53" t="str">
        <f>'12)-DEC''18-RUPALI'!S20</f>
        <v>K.Nahar</v>
      </c>
      <c r="U57" s="111" t="str">
        <f>'12)-DEC''18-RUPALI'!T20</f>
        <v>Paid</v>
      </c>
      <c r="V57" s="95">
        <f>'12)-DEC''18-RUPALI'!U20</f>
        <v>0</v>
      </c>
      <c r="W57" s="197"/>
      <c r="X57" s="113"/>
      <c r="Y57" s="2"/>
      <c r="Z57" s="2"/>
      <c r="AA57" s="2"/>
    </row>
    <row r="58" spans="1:27" ht="15">
      <c r="A58" s="132" t="str">
        <f>'12)-DEC''18-RUPALI'!A21</f>
        <v>Dec'18</v>
      </c>
      <c r="B58" s="53" t="str">
        <f>'12)-DEC''18-RUPALI'!B21</f>
        <v>04.12.18</v>
      </c>
      <c r="C58" s="111" t="str">
        <f>'12)-DEC''18-RUPALI'!C21</f>
        <v>Bank deposited</v>
      </c>
      <c r="D58" s="72">
        <f>'12)-DEC''18-RUPALI'!D21</f>
        <v>14</v>
      </c>
      <c r="E58" s="97" t="str">
        <f>'12)-DEC''18-RUPALI'!E21</f>
        <v>Ayub Ali</v>
      </c>
      <c r="F58" s="97" t="str">
        <f>'12)-DEC''18-RUPALI'!F21</f>
        <v>Monthly Subs.</v>
      </c>
      <c r="G58" s="97"/>
      <c r="H58" s="97" t="str">
        <f>'12)-DEC''18-RUPALI'!G21</f>
        <v>DS-48413</v>
      </c>
      <c r="I58" s="97" t="str">
        <f>'12)-DEC''18-RUPALI'!H21</f>
        <v>M.R # 135</v>
      </c>
      <c r="J58" s="193">
        <f>'12)-DEC''18-RUPALI'!I21</f>
        <v>0</v>
      </c>
      <c r="K58" s="193">
        <f>'12)-DEC''18-RUPALI'!J21</f>
        <v>0</v>
      </c>
      <c r="L58" s="193">
        <f>'12)-DEC''18-RUPALI'!K21</f>
        <v>2000</v>
      </c>
      <c r="M58" s="193">
        <f>'12)-DEC''18-RUPALI'!L21</f>
        <v>0</v>
      </c>
      <c r="N58" s="193">
        <f>'12)-DEC''18-RUPALI'!M21</f>
        <v>0</v>
      </c>
      <c r="O58" s="193">
        <f>'12)-DEC''18-RUPALI'!N21</f>
        <v>0</v>
      </c>
      <c r="P58" s="193">
        <f>'12)-DEC''18-RUPALI'!O21</f>
        <v>2000</v>
      </c>
      <c r="Q58" s="193">
        <f>'12)-DEC''18-RUPALI'!P21</f>
        <v>0</v>
      </c>
      <c r="R58" s="193">
        <f>'12)-DEC''18-RUPALI'!Q21</f>
        <v>177885</v>
      </c>
      <c r="S58" s="182" t="str">
        <f>'12)-DEC''18-RUPALI'!R21</f>
        <v>08</v>
      </c>
      <c r="T58" s="53" t="str">
        <f>'12)-DEC''18-RUPALI'!S21</f>
        <v>Monjurul</v>
      </c>
      <c r="U58" s="111" t="str">
        <f>'12)-DEC''18-RUPALI'!T21</f>
        <v>Paid</v>
      </c>
      <c r="V58" s="95">
        <f>'12)-DEC''18-RUPALI'!U21</f>
        <v>0</v>
      </c>
      <c r="W58" s="197"/>
      <c r="X58" s="113"/>
      <c r="Y58" s="2"/>
      <c r="Z58" s="2"/>
      <c r="AA58" s="2"/>
    </row>
    <row r="59" spans="1:27" ht="15">
      <c r="A59" s="132" t="str">
        <f>'12)-DEC''18-RUPALI'!A22</f>
        <v>Dec'18</v>
      </c>
      <c r="B59" s="53" t="str">
        <f>'12)-DEC''18-RUPALI'!B22</f>
        <v>04.12.18</v>
      </c>
      <c r="C59" s="111" t="str">
        <f>'12)-DEC''18-RUPALI'!C22</f>
        <v>Bank deposited</v>
      </c>
      <c r="D59" s="72">
        <f>'12)-DEC''18-RUPALI'!D22</f>
        <v>16</v>
      </c>
      <c r="E59" s="97" t="str">
        <f>'12)-DEC''18-RUPALI'!E22</f>
        <v>Rafiqual</v>
      </c>
      <c r="F59" s="97" t="str">
        <f>'12)-DEC''18-RUPALI'!F22</f>
        <v>Monthly Subs.</v>
      </c>
      <c r="G59" s="97"/>
      <c r="H59" s="97" t="str">
        <f>'12)-DEC''18-RUPALI'!G22</f>
        <v>DS-48413</v>
      </c>
      <c r="I59" s="97" t="str">
        <f>'12)-DEC''18-RUPALI'!H22</f>
        <v>M.R # 136</v>
      </c>
      <c r="J59" s="193">
        <f>'12)-DEC''18-RUPALI'!I22</f>
        <v>0</v>
      </c>
      <c r="K59" s="193">
        <f>'12)-DEC''18-RUPALI'!J22</f>
        <v>0</v>
      </c>
      <c r="L59" s="193">
        <f>'12)-DEC''18-RUPALI'!K22</f>
        <v>2000</v>
      </c>
      <c r="M59" s="193">
        <f>'12)-DEC''18-RUPALI'!L22</f>
        <v>0</v>
      </c>
      <c r="N59" s="193">
        <f>'12)-DEC''18-RUPALI'!M22</f>
        <v>0</v>
      </c>
      <c r="O59" s="193">
        <f>'12)-DEC''18-RUPALI'!N22</f>
        <v>0</v>
      </c>
      <c r="P59" s="193">
        <f>'12)-DEC''18-RUPALI'!O22</f>
        <v>2000</v>
      </c>
      <c r="Q59" s="193">
        <f>'12)-DEC''18-RUPALI'!P22</f>
        <v>0</v>
      </c>
      <c r="R59" s="193">
        <f>'12)-DEC''18-RUPALI'!Q22</f>
        <v>179885</v>
      </c>
      <c r="S59" s="182" t="str">
        <f>'12)-DEC''18-RUPALI'!R22</f>
        <v>09</v>
      </c>
      <c r="T59" s="53" t="str">
        <f>'12)-DEC''18-RUPALI'!S22</f>
        <v>Habibul</v>
      </c>
      <c r="U59" s="111" t="str">
        <f>'12)-DEC''18-RUPALI'!T22</f>
        <v>Paid</v>
      </c>
      <c r="V59" s="95">
        <f>'12)-DEC''18-RUPALI'!U22</f>
        <v>0</v>
      </c>
      <c r="W59" s="197"/>
      <c r="X59" s="113"/>
      <c r="Y59" s="2"/>
      <c r="Z59" s="2"/>
      <c r="AA59" s="2"/>
    </row>
    <row r="60" spans="1:27" ht="15">
      <c r="A60" s="132" t="str">
        <f>'12)-DEC''18-RUPALI'!A23</f>
        <v>Oct'18</v>
      </c>
      <c r="B60" s="53" t="str">
        <f>'12)-DEC''18-RUPALI'!B23</f>
        <v>05.12.18</v>
      </c>
      <c r="C60" s="111" t="str">
        <f>'12)-DEC''18-RUPALI'!C23</f>
        <v>Bank deposited</v>
      </c>
      <c r="D60" s="72">
        <f>'12)-DEC''18-RUPALI'!D23</f>
        <v>4</v>
      </c>
      <c r="E60" s="97" t="str">
        <f>'12)-DEC''18-RUPALI'!E23</f>
        <v>Sani-1</v>
      </c>
      <c r="F60" s="97" t="str">
        <f>'12)-DEC''18-RUPALI'!F23</f>
        <v>Monthly Subs.</v>
      </c>
      <c r="G60" s="97"/>
      <c r="H60" s="97" t="str">
        <f>'12)-DEC''18-RUPALI'!G23</f>
        <v>DS-2417</v>
      </c>
      <c r="I60" s="97" t="str">
        <f>'12)-DEC''18-RUPALI'!H23</f>
        <v>M.R # 137</v>
      </c>
      <c r="J60" s="193">
        <f>'12)-DEC''18-RUPALI'!I23</f>
        <v>0</v>
      </c>
      <c r="K60" s="193">
        <f>'12)-DEC''18-RUPALI'!J23</f>
        <v>2000</v>
      </c>
      <c r="L60" s="193">
        <f>'12)-DEC''18-RUPALI'!K23</f>
        <v>0</v>
      </c>
      <c r="M60" s="193">
        <f>'12)-DEC''18-RUPALI'!L23</f>
        <v>0</v>
      </c>
      <c r="N60" s="193">
        <f>'12)-DEC''18-RUPALI'!M23</f>
        <v>0</v>
      </c>
      <c r="O60" s="193">
        <f>'12)-DEC''18-RUPALI'!N23</f>
        <v>0</v>
      </c>
      <c r="P60" s="193">
        <f>'12)-DEC''18-RUPALI'!O23</f>
        <v>2000</v>
      </c>
      <c r="Q60" s="193">
        <f>'12)-DEC''18-RUPALI'!P23</f>
        <v>0</v>
      </c>
      <c r="R60" s="193">
        <f>'12)-DEC''18-RUPALI'!Q23</f>
        <v>181885</v>
      </c>
      <c r="S60" s="182">
        <f>'12)-DEC''18-RUPALI'!R23</f>
        <v>10</v>
      </c>
      <c r="T60" s="53" t="str">
        <f>'12)-DEC''18-RUPALI'!S23</f>
        <v>Kamrul</v>
      </c>
      <c r="U60" s="111" t="str">
        <f>'12)-DEC''18-RUPALI'!T23</f>
        <v>Paid</v>
      </c>
      <c r="V60" s="95">
        <f>'12)-DEC''18-RUPALI'!U23</f>
        <v>0</v>
      </c>
      <c r="W60" s="197"/>
      <c r="X60" s="113"/>
      <c r="Y60" s="2"/>
      <c r="Z60" s="2"/>
      <c r="AA60" s="2"/>
    </row>
    <row r="61" spans="1:27" ht="15">
      <c r="A61" s="132" t="str">
        <f>'12)-DEC''18-RUPALI'!A24</f>
        <v>Oct'18</v>
      </c>
      <c r="B61" s="53" t="str">
        <f>'12)-DEC''18-RUPALI'!B24</f>
        <v>05.12.18</v>
      </c>
      <c r="C61" s="111" t="str">
        <f>'12)-DEC''18-RUPALI'!C24</f>
        <v>Bank deposited</v>
      </c>
      <c r="D61" s="72">
        <f>'12)-DEC''18-RUPALI'!D24</f>
        <v>5</v>
      </c>
      <c r="E61" s="97" t="str">
        <f>'12)-DEC''18-RUPALI'!E24</f>
        <v>Sani-2</v>
      </c>
      <c r="F61" s="97" t="str">
        <f>'12)-DEC''18-RUPALI'!F24</f>
        <v>Monthly Subs.</v>
      </c>
      <c r="G61" s="97"/>
      <c r="H61" s="97" t="str">
        <f>'12)-DEC''18-RUPALI'!G24</f>
        <v>DS-2417</v>
      </c>
      <c r="I61" s="97" t="str">
        <f>'12)-DEC''18-RUPALI'!H24</f>
        <v>M.R # 138</v>
      </c>
      <c r="J61" s="193">
        <f>'12)-DEC''18-RUPALI'!I24</f>
        <v>0</v>
      </c>
      <c r="K61" s="193">
        <f>'12)-DEC''18-RUPALI'!J24</f>
        <v>2000</v>
      </c>
      <c r="L61" s="193">
        <f>'12)-DEC''18-RUPALI'!K24</f>
        <v>0</v>
      </c>
      <c r="M61" s="193">
        <f>'12)-DEC''18-RUPALI'!L24</f>
        <v>0</v>
      </c>
      <c r="N61" s="193">
        <f>'12)-DEC''18-RUPALI'!M24</f>
        <v>0</v>
      </c>
      <c r="O61" s="193">
        <f>'12)-DEC''18-RUPALI'!N24</f>
        <v>0</v>
      </c>
      <c r="P61" s="193">
        <f>'12)-DEC''18-RUPALI'!O24</f>
        <v>2000</v>
      </c>
      <c r="Q61" s="193">
        <f>'12)-DEC''18-RUPALI'!P24</f>
        <v>0</v>
      </c>
      <c r="R61" s="193">
        <f>'12)-DEC''18-RUPALI'!Q24</f>
        <v>183885</v>
      </c>
      <c r="S61" s="182">
        <f>'12)-DEC''18-RUPALI'!R24</f>
        <v>11</v>
      </c>
      <c r="T61" s="53" t="str">
        <f>'12)-DEC''18-RUPALI'!S24</f>
        <v>Sajib</v>
      </c>
      <c r="U61" s="111" t="str">
        <f>'12)-DEC''18-RUPALI'!T24</f>
        <v>Paid</v>
      </c>
      <c r="V61" s="95">
        <f>'12)-DEC''18-RUPALI'!U24</f>
        <v>0</v>
      </c>
      <c r="W61" s="197"/>
      <c r="X61" s="113"/>
      <c r="Y61" s="2"/>
      <c r="Z61" s="2"/>
      <c r="AA61" s="2"/>
    </row>
    <row r="62" spans="1:27" ht="15">
      <c r="A62" s="132" t="str">
        <f>'12)-DEC''18-RUPALI'!A25</f>
        <v>Dec'18</v>
      </c>
      <c r="B62" s="53" t="str">
        <f>'12)-DEC''18-RUPALI'!B25</f>
        <v>05.12.18</v>
      </c>
      <c r="C62" s="111" t="str">
        <f>'12)-DEC''18-RUPALI'!C25</f>
        <v>Bank deposited</v>
      </c>
      <c r="D62" s="72">
        <f>'12)-DEC''18-RUPALI'!D25</f>
        <v>13</v>
      </c>
      <c r="E62" s="97" t="str">
        <f>'12)-DEC''18-RUPALI'!E25</f>
        <v>Sultana</v>
      </c>
      <c r="F62" s="97" t="str">
        <f>'12)-DEC''18-RUPALI'!F25</f>
        <v>Monthly Subs.</v>
      </c>
      <c r="G62" s="97"/>
      <c r="H62" s="97" t="str">
        <f>'12)-DEC''18-RUPALI'!G25</f>
        <v>DS-2417</v>
      </c>
      <c r="I62" s="97" t="str">
        <f>'12)-DEC''18-RUPALI'!H25</f>
        <v>M.R # 139</v>
      </c>
      <c r="J62" s="193">
        <f>'12)-DEC''18-RUPALI'!I25</f>
        <v>0</v>
      </c>
      <c r="K62" s="193">
        <f>'12)-DEC''18-RUPALI'!J25</f>
        <v>0</v>
      </c>
      <c r="L62" s="193">
        <f>'12)-DEC''18-RUPALI'!K25</f>
        <v>2000</v>
      </c>
      <c r="M62" s="193">
        <f>'12)-DEC''18-RUPALI'!L25</f>
        <v>0</v>
      </c>
      <c r="N62" s="193">
        <f>'12)-DEC''18-RUPALI'!M25</f>
        <v>0</v>
      </c>
      <c r="O62" s="193">
        <f>'12)-DEC''18-RUPALI'!N25</f>
        <v>0</v>
      </c>
      <c r="P62" s="193">
        <f>'12)-DEC''18-RUPALI'!O25</f>
        <v>2000</v>
      </c>
      <c r="Q62" s="193">
        <f>'12)-DEC''18-RUPALI'!P25</f>
        <v>0</v>
      </c>
      <c r="R62" s="193">
        <f>'12)-DEC''18-RUPALI'!Q25</f>
        <v>185885</v>
      </c>
      <c r="S62" s="182">
        <f>'12)-DEC''18-RUPALI'!R25</f>
        <v>12</v>
      </c>
      <c r="T62" s="53" t="str">
        <f>'12)-DEC''18-RUPALI'!S25</f>
        <v>Shahid</v>
      </c>
      <c r="U62" s="111" t="str">
        <f>'12)-DEC''18-RUPALI'!T25</f>
        <v>Paid</v>
      </c>
      <c r="V62" s="95">
        <f>'12)-DEC''18-RUPALI'!U25</f>
        <v>0</v>
      </c>
      <c r="W62" s="197"/>
      <c r="X62" s="113"/>
      <c r="Y62" s="2"/>
      <c r="Z62" s="2"/>
      <c r="AA62" s="2"/>
    </row>
    <row r="63" spans="1:27" ht="15">
      <c r="A63" s="132" t="str">
        <f>'12)-DEC''18-RUPALI'!A26</f>
        <v>Dec'18</v>
      </c>
      <c r="B63" s="53" t="str">
        <f>'12)-DEC''18-RUPALI'!B26</f>
        <v>05.12.18</v>
      </c>
      <c r="C63" s="111" t="str">
        <f>'12)-DEC''18-RUPALI'!C26</f>
        <v>Bank deposited</v>
      </c>
      <c r="D63" s="72">
        <f>'12)-DEC''18-RUPALI'!D26</f>
        <v>9</v>
      </c>
      <c r="E63" s="97" t="str">
        <f>'12)-DEC''18-RUPALI'!E26</f>
        <v>Habibul</v>
      </c>
      <c r="F63" s="97" t="str">
        <f>'12)-DEC''18-RUPALI'!F26</f>
        <v>Monthly Subs.</v>
      </c>
      <c r="G63" s="97"/>
      <c r="H63" s="97" t="str">
        <f>'12)-DEC''18-RUPALI'!G26</f>
        <v>DS-2417</v>
      </c>
      <c r="I63" s="97" t="str">
        <f>'12)-DEC''18-RUPALI'!H26</f>
        <v>M.R # 140</v>
      </c>
      <c r="J63" s="193">
        <f>'12)-DEC''18-RUPALI'!I26</f>
        <v>0</v>
      </c>
      <c r="K63" s="193">
        <f>'12)-DEC''18-RUPALI'!J26</f>
        <v>0</v>
      </c>
      <c r="L63" s="193">
        <f>'12)-DEC''18-RUPALI'!K26</f>
        <v>2000</v>
      </c>
      <c r="M63" s="193">
        <f>'12)-DEC''18-RUPALI'!L26</f>
        <v>0</v>
      </c>
      <c r="N63" s="193">
        <f>'12)-DEC''18-RUPALI'!M26</f>
        <v>0</v>
      </c>
      <c r="O63" s="193">
        <f>'12)-DEC''18-RUPALI'!N26</f>
        <v>0</v>
      </c>
      <c r="P63" s="193">
        <f>'12)-DEC''18-RUPALI'!O26</f>
        <v>2000</v>
      </c>
      <c r="Q63" s="193">
        <f>'12)-DEC''18-RUPALI'!P26</f>
        <v>0</v>
      </c>
      <c r="R63" s="193">
        <f>'12)-DEC''18-RUPALI'!Q26</f>
        <v>187885</v>
      </c>
      <c r="S63" s="182">
        <f>'12)-DEC''18-RUPALI'!R26</f>
        <v>13</v>
      </c>
      <c r="T63" s="53" t="str">
        <f>'12)-DEC''18-RUPALI'!S26</f>
        <v>Sultana</v>
      </c>
      <c r="U63" s="111" t="str">
        <f>'12)-DEC''18-RUPALI'!T26</f>
        <v>Paid</v>
      </c>
      <c r="V63" s="95">
        <f>'12)-DEC''18-RUPALI'!U26</f>
        <v>0</v>
      </c>
      <c r="W63" s="197"/>
      <c r="X63" s="113"/>
      <c r="Y63" s="2"/>
      <c r="Z63" s="2"/>
      <c r="AA63" s="2"/>
    </row>
    <row r="64" spans="1:27" ht="15">
      <c r="A64" s="132" t="str">
        <f>'12)-DEC''18-RUPALI'!A27</f>
        <v>Dec'18</v>
      </c>
      <c r="B64" s="53" t="str">
        <f>'12)-DEC''18-RUPALI'!B27</f>
        <v>10.12.18</v>
      </c>
      <c r="C64" s="111" t="str">
        <f>'12)-DEC''18-RUPALI'!C27</f>
        <v>Bank deposited</v>
      </c>
      <c r="D64" s="72">
        <f>'12)-DEC''18-RUPALI'!D27</f>
        <v>6</v>
      </c>
      <c r="E64" s="97" t="str">
        <f>'12)-DEC''18-RUPALI'!E27</f>
        <v>B.Karim</v>
      </c>
      <c r="F64" s="97" t="str">
        <f>'12)-DEC''18-RUPALI'!F27</f>
        <v>Monthly Subs.</v>
      </c>
      <c r="G64" s="97"/>
      <c r="H64" s="97" t="str">
        <f>'12)-DEC''18-RUPALI'!G27</f>
        <v>DS-41540</v>
      </c>
      <c r="I64" s="97" t="str">
        <f>'12)-DEC''18-RUPALI'!H27</f>
        <v>M.R # 141</v>
      </c>
      <c r="J64" s="193">
        <f>'12)-DEC''18-RUPALI'!I27</f>
        <v>0</v>
      </c>
      <c r="K64" s="193">
        <f>'12)-DEC''18-RUPALI'!J27</f>
        <v>0</v>
      </c>
      <c r="L64" s="193">
        <f>'12)-DEC''18-RUPALI'!K27</f>
        <v>2000</v>
      </c>
      <c r="M64" s="193">
        <f>'12)-DEC''18-RUPALI'!L27</f>
        <v>0</v>
      </c>
      <c r="N64" s="193">
        <f>'12)-DEC''18-RUPALI'!M27</f>
        <v>0</v>
      </c>
      <c r="O64" s="193">
        <f>'12)-DEC''18-RUPALI'!N27</f>
        <v>0</v>
      </c>
      <c r="P64" s="193">
        <f>'12)-DEC''18-RUPALI'!O27</f>
        <v>2000</v>
      </c>
      <c r="Q64" s="193">
        <f>'12)-DEC''18-RUPALI'!P27</f>
        <v>0</v>
      </c>
      <c r="R64" s="193">
        <f>'12)-DEC''18-RUPALI'!Q27</f>
        <v>189885</v>
      </c>
      <c r="S64" s="182">
        <f>'12)-DEC''18-RUPALI'!R27</f>
        <v>14</v>
      </c>
      <c r="T64" s="53" t="str">
        <f>'12)-DEC''18-RUPALI'!S27</f>
        <v>Ayub</v>
      </c>
      <c r="U64" s="111" t="str">
        <f>'12)-DEC''18-RUPALI'!T27</f>
        <v>Paid</v>
      </c>
      <c r="V64" s="95">
        <f>'12)-DEC''18-RUPALI'!U27</f>
        <v>0</v>
      </c>
      <c r="W64" s="197"/>
      <c r="X64" s="113"/>
      <c r="Y64" s="2"/>
      <c r="Z64" s="2"/>
      <c r="AA64" s="2"/>
    </row>
    <row r="65" spans="1:27" ht="15">
      <c r="A65" s="132" t="str">
        <f>'12)-DEC''18-RUPALI'!A28</f>
        <v>Dec'18</v>
      </c>
      <c r="B65" s="53" t="str">
        <f>'12)-DEC''18-RUPALI'!B28</f>
        <v>10.12.18</v>
      </c>
      <c r="C65" s="111" t="str">
        <f>'12)-DEC''18-RUPALI'!C28</f>
        <v>Bank deposited</v>
      </c>
      <c r="D65" s="72">
        <f>'12)-DEC''18-RUPALI'!D28</f>
        <v>7</v>
      </c>
      <c r="E65" s="97" t="str">
        <f>'12)-DEC''18-RUPALI'!E28</f>
        <v>K.Nahar</v>
      </c>
      <c r="F65" s="97" t="str">
        <f>'12)-DEC''18-RUPALI'!F28</f>
        <v>Monthly Subs.</v>
      </c>
      <c r="G65" s="97"/>
      <c r="H65" s="97" t="str">
        <f>'12)-DEC''18-RUPALI'!G28</f>
        <v>DS-41540</v>
      </c>
      <c r="I65" s="97" t="str">
        <f>'12)-DEC''18-RUPALI'!H28</f>
        <v>M.R # 142</v>
      </c>
      <c r="J65" s="193">
        <f>'12)-DEC''18-RUPALI'!I28</f>
        <v>0</v>
      </c>
      <c r="K65" s="193">
        <f>'12)-DEC''18-RUPALI'!J28</f>
        <v>0</v>
      </c>
      <c r="L65" s="193">
        <f>'12)-DEC''18-RUPALI'!K28</f>
        <v>2000</v>
      </c>
      <c r="M65" s="193">
        <f>'12)-DEC''18-RUPALI'!L28</f>
        <v>0</v>
      </c>
      <c r="N65" s="193">
        <f>'12)-DEC''18-RUPALI'!M28</f>
        <v>0</v>
      </c>
      <c r="O65" s="193">
        <f>'12)-DEC''18-RUPALI'!N28</f>
        <v>0</v>
      </c>
      <c r="P65" s="193">
        <f>'12)-DEC''18-RUPALI'!O28</f>
        <v>2000</v>
      </c>
      <c r="Q65" s="193">
        <f>'12)-DEC''18-RUPALI'!P28</f>
        <v>0</v>
      </c>
      <c r="R65" s="193">
        <f>'12)-DEC''18-RUPALI'!Q28</f>
        <v>191885</v>
      </c>
      <c r="S65" s="182">
        <f>'12)-DEC''18-RUPALI'!R28</f>
        <v>15</v>
      </c>
      <c r="T65" s="53" t="str">
        <f>'12)-DEC''18-RUPALI'!S28</f>
        <v>Rasel</v>
      </c>
      <c r="U65" s="111" t="str">
        <f>'12)-DEC''18-RUPALI'!T28</f>
        <v>Paid</v>
      </c>
      <c r="V65" s="95">
        <f>'12)-DEC''18-RUPALI'!U28</f>
        <v>0</v>
      </c>
      <c r="W65" s="197"/>
      <c r="X65" s="113"/>
      <c r="Y65" s="2"/>
      <c r="Z65" s="2"/>
      <c r="AA65" s="2"/>
    </row>
    <row r="66" spans="1:27" ht="15">
      <c r="A66" s="132" t="str">
        <f>'12)-DEC''18-RUPALI'!A29</f>
        <v>Dec'18</v>
      </c>
      <c r="B66" s="53" t="str">
        <f>'12)-DEC''18-RUPALI'!B29</f>
        <v>24.12.18</v>
      </c>
      <c r="C66" s="111" t="str">
        <f>'12)-DEC''18-RUPALI'!C29</f>
        <v>Bank deposited</v>
      </c>
      <c r="D66" s="72">
        <f>'12)-DEC''18-RUPALI'!D29</f>
        <v>2</v>
      </c>
      <c r="E66" s="97" t="str">
        <f>'12)-DEC''18-RUPALI'!E29</f>
        <v>Saiful-1</v>
      </c>
      <c r="F66" s="97" t="str">
        <f>'12)-DEC''18-RUPALI'!F29</f>
        <v>Monthly Subs.</v>
      </c>
      <c r="G66" s="97"/>
      <c r="H66" s="97" t="str">
        <f>'12)-DEC''18-RUPALI'!G29</f>
        <v>DS-55975</v>
      </c>
      <c r="I66" s="97" t="str">
        <f>'12)-DEC''18-RUPALI'!H29</f>
        <v>M.R # 143</v>
      </c>
      <c r="J66" s="193">
        <f>'12)-DEC''18-RUPALI'!I29</f>
        <v>0</v>
      </c>
      <c r="K66" s="193">
        <f>'12)-DEC''18-RUPALI'!J29</f>
        <v>0</v>
      </c>
      <c r="L66" s="193">
        <f>'12)-DEC''18-RUPALI'!K29</f>
        <v>2000</v>
      </c>
      <c r="M66" s="193">
        <f>'12)-DEC''18-RUPALI'!L29</f>
        <v>0</v>
      </c>
      <c r="N66" s="193">
        <f>'12)-DEC''18-RUPALI'!M29</f>
        <v>0</v>
      </c>
      <c r="O66" s="193">
        <f>'12)-DEC''18-RUPALI'!N29</f>
        <v>0</v>
      </c>
      <c r="P66" s="193">
        <f>'12)-DEC''18-RUPALI'!O29</f>
        <v>2000</v>
      </c>
      <c r="Q66" s="193">
        <f>'12)-DEC''18-RUPALI'!P29</f>
        <v>0</v>
      </c>
      <c r="R66" s="193">
        <f>'12)-DEC''18-RUPALI'!Q29</f>
        <v>193885</v>
      </c>
      <c r="S66" s="182">
        <f>'12)-DEC''18-RUPALI'!R29</f>
        <v>16</v>
      </c>
      <c r="T66" s="53" t="str">
        <f>'12)-DEC''18-RUPALI'!S29</f>
        <v>Rafiqual</v>
      </c>
      <c r="U66" s="111" t="str">
        <f>'12)-DEC''18-RUPALI'!T29</f>
        <v>Paid</v>
      </c>
      <c r="V66" s="95">
        <f>'12)-DEC''18-RUPALI'!U29</f>
        <v>0</v>
      </c>
      <c r="W66" s="197"/>
      <c r="X66" s="113"/>
      <c r="Y66" s="2"/>
      <c r="Z66" s="2"/>
      <c r="AA66" s="2"/>
    </row>
    <row r="67" spans="1:27" ht="15">
      <c r="A67" s="132" t="str">
        <f>'12)-DEC''18-RUPALI'!A30</f>
        <v>Dec'18</v>
      </c>
      <c r="B67" s="53" t="str">
        <f>'12)-DEC''18-RUPALI'!B30</f>
        <v>24.12.18</v>
      </c>
      <c r="C67" s="111" t="str">
        <f>'12)-DEC''18-RUPALI'!C30</f>
        <v>Bank deposited</v>
      </c>
      <c r="D67" s="72">
        <f>'12)-DEC''18-RUPALI'!D30</f>
        <v>3</v>
      </c>
      <c r="E67" s="97" t="str">
        <f>'12)-DEC''18-RUPALI'!E30</f>
        <v>Saiful-2</v>
      </c>
      <c r="F67" s="97" t="str">
        <f>'12)-DEC''18-RUPALI'!F30</f>
        <v>Monthly Subs.</v>
      </c>
      <c r="G67" s="97"/>
      <c r="H67" s="97" t="str">
        <f>'12)-DEC''18-RUPALI'!G30</f>
        <v>DS-55975</v>
      </c>
      <c r="I67" s="97" t="str">
        <f>'12)-DEC''18-RUPALI'!H30</f>
        <v>M.R # 144</v>
      </c>
      <c r="J67" s="193">
        <f>'12)-DEC''18-RUPALI'!I30</f>
        <v>0</v>
      </c>
      <c r="K67" s="193">
        <f>'12)-DEC''18-RUPALI'!J30</f>
        <v>0</v>
      </c>
      <c r="L67" s="193">
        <f>'12)-DEC''18-RUPALI'!K30</f>
        <v>2000</v>
      </c>
      <c r="M67" s="193">
        <f>'12)-DEC''18-RUPALI'!L30</f>
        <v>0</v>
      </c>
      <c r="N67" s="193">
        <f>'12)-DEC''18-RUPALI'!M30</f>
        <v>0</v>
      </c>
      <c r="O67" s="193">
        <f>'12)-DEC''18-RUPALI'!N30</f>
        <v>0</v>
      </c>
      <c r="P67" s="193">
        <f>'12)-DEC''18-RUPALI'!O30</f>
        <v>2000</v>
      </c>
      <c r="Q67" s="193">
        <f>'12)-DEC''18-RUPALI'!P30</f>
        <v>0</v>
      </c>
      <c r="R67" s="193">
        <f>'12)-DEC''18-RUPALI'!Q30</f>
        <v>195885</v>
      </c>
      <c r="S67" s="182">
        <f>'12)-DEC''18-RUPALI'!R30</f>
        <v>0</v>
      </c>
      <c r="T67" s="53">
        <f>'12)-DEC''18-RUPALI'!S30</f>
        <v>0</v>
      </c>
      <c r="U67" s="111">
        <f>'12)-DEC''18-RUPALI'!T30</f>
        <v>0</v>
      </c>
      <c r="V67" s="95">
        <f>'12)-DEC''18-RUPALI'!U30</f>
        <v>0</v>
      </c>
      <c r="W67" s="197"/>
      <c r="X67" s="113"/>
      <c r="Y67" s="2"/>
      <c r="Z67" s="2"/>
      <c r="AA67" s="2"/>
    </row>
    <row r="68" spans="1:27" ht="15">
      <c r="A68" s="132" t="str">
        <f>'12)-DEC''18-RUPALI'!A31</f>
        <v>Dec'18</v>
      </c>
      <c r="B68" s="53" t="str">
        <f>'12)-DEC''18-RUPALI'!B31</f>
        <v>31.12.18</v>
      </c>
      <c r="C68" s="111" t="str">
        <f>'12)-DEC''18-RUPALI'!C31</f>
        <v>Bank Interest</v>
      </c>
      <c r="D68" s="72">
        <f>'12)-DEC''18-RUPALI'!D31</f>
        <v>0</v>
      </c>
      <c r="E68" s="97" t="str">
        <f>'12)-DEC''18-RUPALI'!E31</f>
        <v>Bank</v>
      </c>
      <c r="F68" s="97" t="str">
        <f>'12)-DEC''18-RUPALI'!F31</f>
        <v>Interest applied</v>
      </c>
      <c r="G68" s="97"/>
      <c r="H68" s="97">
        <f>'12)-DEC''18-RUPALI'!G31</f>
        <v>0</v>
      </c>
      <c r="I68" s="97">
        <f>'12)-DEC''18-RUPALI'!H31</f>
        <v>0</v>
      </c>
      <c r="J68" s="193">
        <f>'12)-DEC''18-RUPALI'!I31</f>
        <v>0</v>
      </c>
      <c r="K68" s="193">
        <f>'12)-DEC''18-RUPALI'!J31</f>
        <v>0</v>
      </c>
      <c r="L68" s="193">
        <f>'12)-DEC''18-RUPALI'!K31</f>
        <v>0</v>
      </c>
      <c r="M68" s="193">
        <f>'12)-DEC''18-RUPALI'!L31</f>
        <v>0</v>
      </c>
      <c r="N68" s="193">
        <f>'12)-DEC''18-RUPALI'!M31</f>
        <v>0</v>
      </c>
      <c r="O68" s="193">
        <f>'12)-DEC''18-RUPALI'!N31</f>
        <v>0</v>
      </c>
      <c r="P68" s="193">
        <f>'12)-DEC''18-RUPALI'!O31</f>
        <v>820</v>
      </c>
      <c r="Q68" s="193">
        <f>'12)-DEC''18-RUPALI'!P31</f>
        <v>0</v>
      </c>
      <c r="R68" s="193">
        <f>'12)-DEC''18-RUPALI'!Q31</f>
        <v>196705</v>
      </c>
      <c r="S68" s="182">
        <f>'12)-DEC''18-RUPALI'!R31</f>
        <v>0</v>
      </c>
      <c r="T68" s="53">
        <f>'12)-DEC''18-RUPALI'!S31</f>
        <v>0</v>
      </c>
      <c r="U68" s="111">
        <f>'12)-DEC''18-RUPALI'!T31</f>
        <v>0</v>
      </c>
      <c r="V68" s="95">
        <f>'12)-DEC''18-RUPALI'!U31</f>
        <v>0</v>
      </c>
      <c r="W68" s="214"/>
      <c r="X68" s="113"/>
      <c r="Y68" s="2"/>
      <c r="Z68" s="2"/>
      <c r="AA68" s="2"/>
    </row>
    <row r="69" spans="1:27" ht="15">
      <c r="A69" s="132" t="str">
        <f>'12)-DEC''18-RUPALI'!A32</f>
        <v>Dec'18</v>
      </c>
      <c r="B69" s="53" t="str">
        <f>'12)-DEC''18-RUPALI'!B32</f>
        <v>31.12.18</v>
      </c>
      <c r="C69" s="111" t="str">
        <f>'12)-DEC''18-RUPALI'!C32</f>
        <v xml:space="preserve">Bank Charge </v>
      </c>
      <c r="D69" s="72">
        <f>'12)-DEC''18-RUPALI'!D32</f>
        <v>0</v>
      </c>
      <c r="E69" s="97" t="str">
        <f>'12)-DEC''18-RUPALI'!E32</f>
        <v>Bank</v>
      </c>
      <c r="F69" s="97" t="str">
        <f>'12)-DEC''18-RUPALI'!F32</f>
        <v xml:space="preserve">TDS deduction  </v>
      </c>
      <c r="G69" s="97"/>
      <c r="H69" s="97" t="str">
        <f>'12)-DEC''18-RUPALI'!G32</f>
        <v>on Interest</v>
      </c>
      <c r="I69" s="97" t="str">
        <f>'12)-DEC''18-RUPALI'!H32</f>
        <v>amount</v>
      </c>
      <c r="J69" s="193">
        <f>'12)-DEC''18-RUPALI'!I32</f>
        <v>0</v>
      </c>
      <c r="K69" s="193">
        <f>'12)-DEC''18-RUPALI'!J32</f>
        <v>0</v>
      </c>
      <c r="L69" s="193">
        <f>'12)-DEC''18-RUPALI'!K32</f>
        <v>0</v>
      </c>
      <c r="M69" s="193">
        <f>'12)-DEC''18-RUPALI'!L32</f>
        <v>0</v>
      </c>
      <c r="N69" s="193">
        <f>'12)-DEC''18-RUPALI'!M32</f>
        <v>0</v>
      </c>
      <c r="O69" s="193">
        <f>'12)-DEC''18-RUPALI'!N32</f>
        <v>0</v>
      </c>
      <c r="P69" s="193">
        <f>'12)-DEC''18-RUPALI'!O32</f>
        <v>0</v>
      </c>
      <c r="Q69" s="193">
        <f>'12)-DEC''18-RUPALI'!P32</f>
        <v>123</v>
      </c>
      <c r="R69" s="193">
        <f>'12)-DEC''18-RUPALI'!Q32</f>
        <v>196582</v>
      </c>
      <c r="S69" s="182">
        <f>'12)-DEC''18-RUPALI'!R32</f>
        <v>0</v>
      </c>
      <c r="T69" s="53">
        <f>'12)-DEC''18-RUPALI'!S32</f>
        <v>0</v>
      </c>
      <c r="U69" s="111">
        <f>'12)-DEC''18-RUPALI'!T32</f>
        <v>0</v>
      </c>
      <c r="V69" s="95">
        <f>'12)-DEC''18-RUPALI'!U32</f>
        <v>0</v>
      </c>
      <c r="W69" s="214"/>
      <c r="X69" s="113"/>
      <c r="Y69" s="2"/>
      <c r="Z69" s="2"/>
      <c r="AA69" s="2"/>
    </row>
    <row r="70" spans="1:27" ht="15">
      <c r="A70" s="132" t="str">
        <f>'12)-DEC''18-RUPALI'!A33</f>
        <v>Dec'18</v>
      </c>
      <c r="B70" s="53" t="str">
        <f>'12)-DEC''18-RUPALI'!B33</f>
        <v>31.12.18</v>
      </c>
      <c r="C70" s="111" t="str">
        <f>'12)-DEC''18-RUPALI'!C33</f>
        <v xml:space="preserve">Bank Charge </v>
      </c>
      <c r="D70" s="72">
        <f>'12)-DEC''18-RUPALI'!D33</f>
        <v>0</v>
      </c>
      <c r="E70" s="97" t="str">
        <f>'12)-DEC''18-RUPALI'!E33</f>
        <v>Bank</v>
      </c>
      <c r="F70" s="97" t="str">
        <f>'12)-DEC''18-RUPALI'!F33</f>
        <v>Excise duty</v>
      </c>
      <c r="G70" s="97"/>
      <c r="H70" s="97">
        <f>'12)-DEC''18-RUPALI'!G33</f>
        <v>0</v>
      </c>
      <c r="I70" s="97">
        <f>'12)-DEC''18-RUPALI'!H33</f>
        <v>0</v>
      </c>
      <c r="J70" s="193">
        <f>'12)-DEC''18-RUPALI'!I33</f>
        <v>0</v>
      </c>
      <c r="K70" s="193">
        <f>'12)-DEC''18-RUPALI'!J33</f>
        <v>0</v>
      </c>
      <c r="L70" s="193">
        <f>'12)-DEC''18-RUPALI'!K33</f>
        <v>0</v>
      </c>
      <c r="M70" s="193">
        <f>'12)-DEC''18-RUPALI'!L33</f>
        <v>0</v>
      </c>
      <c r="N70" s="193">
        <f>'12)-DEC''18-RUPALI'!M33</f>
        <v>0</v>
      </c>
      <c r="O70" s="193">
        <f>'12)-DEC''18-RUPALI'!N33</f>
        <v>0</v>
      </c>
      <c r="P70" s="193">
        <f>'12)-DEC''18-RUPALI'!O33</f>
        <v>0</v>
      </c>
      <c r="Q70" s="193">
        <f>'12)-DEC''18-RUPALI'!P33</f>
        <v>2500</v>
      </c>
      <c r="R70" s="193">
        <f>'12)-DEC''18-RUPALI'!Q33</f>
        <v>194082</v>
      </c>
      <c r="S70" s="182">
        <f>'12)-DEC''18-RUPALI'!R33</f>
        <v>0</v>
      </c>
      <c r="T70" s="53">
        <f>'12)-DEC''18-RUPALI'!S33</f>
        <v>0</v>
      </c>
      <c r="U70" s="111">
        <f>'12)-DEC''18-RUPALI'!T33</f>
        <v>0</v>
      </c>
      <c r="V70" s="95">
        <f>'12)-DEC''18-RUPALI'!U33</f>
        <v>0</v>
      </c>
      <c r="W70" s="214"/>
      <c r="X70" s="113"/>
      <c r="Y70" s="2"/>
      <c r="Z70" s="2"/>
      <c r="AA70" s="2"/>
    </row>
    <row r="71" spans="1:27" ht="15">
      <c r="A71" s="132" t="str">
        <f>'12)-DEC''18-RUPALI'!A34</f>
        <v>Dec'18</v>
      </c>
      <c r="B71" s="53" t="str">
        <f>'12)-DEC''18-RUPALI'!B34</f>
        <v>31.12.18</v>
      </c>
      <c r="C71" s="111" t="str">
        <f>'12)-DEC''18-RUPALI'!C34</f>
        <v xml:space="preserve">Bank Charge </v>
      </c>
      <c r="D71" s="72">
        <f>'12)-DEC''18-RUPALI'!D34</f>
        <v>0</v>
      </c>
      <c r="E71" s="97" t="str">
        <f>'12)-DEC''18-RUPALI'!E34</f>
        <v>Bank</v>
      </c>
      <c r="F71" s="97" t="str">
        <f>'12)-DEC''18-RUPALI'!F34</f>
        <v>Maintenance</v>
      </c>
      <c r="G71" s="97"/>
      <c r="H71" s="97" t="str">
        <f>'12)-DEC''18-RUPALI'!G34</f>
        <v>Charge</v>
      </c>
      <c r="I71" s="97">
        <f>'12)-DEC''18-RUPALI'!H34</f>
        <v>0</v>
      </c>
      <c r="J71" s="193">
        <f>'12)-DEC''18-RUPALI'!I34</f>
        <v>0</v>
      </c>
      <c r="K71" s="193">
        <f>'12)-DEC''18-RUPALI'!J34</f>
        <v>0</v>
      </c>
      <c r="L71" s="193">
        <f>'12)-DEC''18-RUPALI'!K34</f>
        <v>0</v>
      </c>
      <c r="M71" s="193">
        <f>'12)-DEC''18-RUPALI'!L34</f>
        <v>0</v>
      </c>
      <c r="N71" s="193">
        <f>'12)-DEC''18-RUPALI'!M34</f>
        <v>0</v>
      </c>
      <c r="O71" s="193">
        <f>'12)-DEC''18-RUPALI'!N34</f>
        <v>0</v>
      </c>
      <c r="P71" s="193">
        <f>'12)-DEC''18-RUPALI'!O34</f>
        <v>0</v>
      </c>
      <c r="Q71" s="193">
        <f>'12)-DEC''18-RUPALI'!P34</f>
        <v>300</v>
      </c>
      <c r="R71" s="193">
        <f>'12)-DEC''18-RUPALI'!Q34</f>
        <v>193782</v>
      </c>
      <c r="S71" s="182">
        <f>'12)-DEC''18-RUPALI'!R34</f>
        <v>0</v>
      </c>
      <c r="T71" s="53">
        <f>'12)-DEC''18-RUPALI'!S34</f>
        <v>0</v>
      </c>
      <c r="U71" s="111">
        <f>'12)-DEC''18-RUPALI'!T34</f>
        <v>0</v>
      </c>
      <c r="V71" s="95">
        <f>'12)-DEC''18-RUPALI'!U34</f>
        <v>0</v>
      </c>
      <c r="W71" s="214"/>
      <c r="X71" s="113"/>
      <c r="Y71" s="2"/>
      <c r="Z71" s="2"/>
      <c r="AA71" s="2"/>
    </row>
    <row r="72" spans="1:27" ht="15">
      <c r="A72" s="132" t="str">
        <f>'12)-DEC''18-RUPALI'!A35</f>
        <v>Dec'18</v>
      </c>
      <c r="B72" s="53" t="str">
        <f>'12)-DEC''18-RUPALI'!B35</f>
        <v>31.12.18</v>
      </c>
      <c r="C72" s="111" t="str">
        <f>'12)-DEC''18-RUPALI'!C35</f>
        <v xml:space="preserve">Bank Charge </v>
      </c>
      <c r="D72" s="72">
        <f>'12)-DEC''18-RUPALI'!D35</f>
        <v>0</v>
      </c>
      <c r="E72" s="97" t="str">
        <f>'12)-DEC''18-RUPALI'!E35</f>
        <v>Bank</v>
      </c>
      <c r="F72" s="97" t="str">
        <f>'12)-DEC''18-RUPALI'!F35</f>
        <v xml:space="preserve">VAT on </v>
      </c>
      <c r="G72" s="97"/>
      <c r="H72" s="97" t="str">
        <f>'12)-DEC''18-RUPALI'!G35</f>
        <v>Maintenance</v>
      </c>
      <c r="I72" s="97">
        <f>'12)-DEC''18-RUPALI'!H35</f>
        <v>0</v>
      </c>
      <c r="J72" s="193">
        <f>'12)-DEC''18-RUPALI'!I35</f>
        <v>0</v>
      </c>
      <c r="K72" s="193">
        <f>'12)-DEC''18-RUPALI'!J35</f>
        <v>0</v>
      </c>
      <c r="L72" s="193">
        <f>'12)-DEC''18-RUPALI'!K35</f>
        <v>0</v>
      </c>
      <c r="M72" s="193">
        <f>'12)-DEC''18-RUPALI'!L35</f>
        <v>0</v>
      </c>
      <c r="N72" s="193">
        <f>'12)-DEC''18-RUPALI'!M35</f>
        <v>0</v>
      </c>
      <c r="O72" s="193">
        <f>'12)-DEC''18-RUPALI'!N35</f>
        <v>0</v>
      </c>
      <c r="P72" s="193">
        <f>'12)-DEC''18-RUPALI'!O35</f>
        <v>0</v>
      </c>
      <c r="Q72" s="193">
        <f>'12)-DEC''18-RUPALI'!P35</f>
        <v>45</v>
      </c>
      <c r="R72" s="193">
        <f>'12)-DEC''18-RUPALI'!Q35</f>
        <v>193737</v>
      </c>
      <c r="S72" s="182">
        <f>'12)-DEC''18-RUPALI'!R35</f>
        <v>0</v>
      </c>
      <c r="T72" s="53">
        <f>'12)-DEC''18-RUPALI'!S35</f>
        <v>0</v>
      </c>
      <c r="U72" s="111">
        <f>'12)-DEC''18-RUPALI'!T35</f>
        <v>0</v>
      </c>
      <c r="V72" s="95">
        <f>'12)-DEC''18-RUPALI'!U35</f>
        <v>0</v>
      </c>
      <c r="W72" s="214"/>
      <c r="X72" s="113"/>
      <c r="Y72" s="2"/>
      <c r="Z72" s="2"/>
      <c r="AA72" s="2"/>
    </row>
    <row r="73" spans="1:27" ht="15">
      <c r="A73" s="132" t="str">
        <f>'12)-DEC''18-RUPALI'!A36</f>
        <v>Dec'18</v>
      </c>
      <c r="B73" s="53" t="str">
        <f>'12)-DEC''18-RUPALI'!B36</f>
        <v>31.12.18</v>
      </c>
      <c r="C73" s="111" t="str">
        <f>'12)-DEC''18-RUPALI'!C36</f>
        <v xml:space="preserve">Bank Charge </v>
      </c>
      <c r="D73" s="72">
        <f>'12)-DEC''18-RUPALI'!D36</f>
        <v>0</v>
      </c>
      <c r="E73" s="97" t="str">
        <f>'12)-DEC''18-RUPALI'!E36</f>
        <v>Bank</v>
      </c>
      <c r="F73" s="97" t="str">
        <f>'12)-DEC''18-RUPALI'!F36</f>
        <v>SMS Charge</v>
      </c>
      <c r="G73" s="97"/>
      <c r="H73" s="97" t="str">
        <f>'12)-DEC''18-RUPALI'!G36</f>
        <v>Trans. Alert</v>
      </c>
      <c r="I73" s="97">
        <f>'12)-DEC''18-RUPALI'!H36</f>
        <v>0</v>
      </c>
      <c r="J73" s="193">
        <f>'12)-DEC''18-RUPALI'!I36</f>
        <v>0</v>
      </c>
      <c r="K73" s="193">
        <f>'12)-DEC''18-RUPALI'!J36</f>
        <v>0</v>
      </c>
      <c r="L73" s="193">
        <f>'12)-DEC''18-RUPALI'!K36</f>
        <v>0</v>
      </c>
      <c r="M73" s="193">
        <f>'12)-DEC''18-RUPALI'!L36</f>
        <v>0</v>
      </c>
      <c r="N73" s="193">
        <f>'12)-DEC''18-RUPALI'!M36</f>
        <v>0</v>
      </c>
      <c r="O73" s="193">
        <f>'12)-DEC''18-RUPALI'!N36</f>
        <v>0</v>
      </c>
      <c r="P73" s="193">
        <f>'12)-DEC''18-RUPALI'!O36</f>
        <v>0</v>
      </c>
      <c r="Q73" s="193">
        <f>'12)-DEC''18-RUPALI'!P36</f>
        <v>75</v>
      </c>
      <c r="R73" s="193">
        <f>'12)-DEC''18-RUPALI'!Q36</f>
        <v>193662</v>
      </c>
      <c r="S73" s="182">
        <f>'12)-DEC''18-RUPALI'!R36</f>
        <v>0</v>
      </c>
      <c r="T73" s="53">
        <f>'12)-DEC''18-RUPALI'!S36</f>
        <v>0</v>
      </c>
      <c r="U73" s="111">
        <f>'12)-DEC''18-RUPALI'!T36</f>
        <v>0</v>
      </c>
      <c r="V73" s="95">
        <f>'12)-DEC''18-RUPALI'!U36</f>
        <v>0</v>
      </c>
      <c r="W73" s="214"/>
      <c r="X73" s="113"/>
      <c r="Y73" s="2"/>
      <c r="Z73" s="2"/>
      <c r="AA73" s="2"/>
    </row>
    <row r="74" spans="1:27" ht="15">
      <c r="A74" s="164" t="str">
        <f>'12)-DEC''18-RUPALI'!A37</f>
        <v>Dec'18</v>
      </c>
      <c r="B74" s="168" t="str">
        <f>'12)-DEC''18-RUPALI'!B37</f>
        <v>31.12.18</v>
      </c>
      <c r="C74" s="166" t="str">
        <f>'12)-DEC''18-RUPALI'!C37</f>
        <v xml:space="preserve">Bank Charge </v>
      </c>
      <c r="D74" s="199">
        <f>'12)-DEC''18-RUPALI'!D37</f>
        <v>0</v>
      </c>
      <c r="E74" s="187" t="str">
        <f>'12)-DEC''18-RUPALI'!E37</f>
        <v>Bank</v>
      </c>
      <c r="F74" s="187" t="str">
        <f>'12)-DEC''18-RUPALI'!F37</f>
        <v>SMS Charge</v>
      </c>
      <c r="G74" s="187"/>
      <c r="H74" s="187" t="str">
        <f>'12)-DEC''18-RUPALI'!G37</f>
        <v>Trans. Alert</v>
      </c>
      <c r="I74" s="187" t="str">
        <f>'12)-DEC''18-RUPALI'!H37</f>
        <v>VAT</v>
      </c>
      <c r="J74" s="194">
        <f>'12)-DEC''18-RUPALI'!I37</f>
        <v>0</v>
      </c>
      <c r="K74" s="194">
        <f>'12)-DEC''18-RUPALI'!J37</f>
        <v>0</v>
      </c>
      <c r="L74" s="194">
        <f>'12)-DEC''18-RUPALI'!K37</f>
        <v>0</v>
      </c>
      <c r="M74" s="194">
        <f>'12)-DEC''18-RUPALI'!L37</f>
        <v>0</v>
      </c>
      <c r="N74" s="194">
        <f>'12)-DEC''18-RUPALI'!M37</f>
        <v>0</v>
      </c>
      <c r="O74" s="194">
        <f>'12)-DEC''18-RUPALI'!N37</f>
        <v>0</v>
      </c>
      <c r="P74" s="194">
        <f>'12)-DEC''18-RUPALI'!O37</f>
        <v>0</v>
      </c>
      <c r="Q74" s="194">
        <f>'12)-DEC''18-RUPALI'!P37</f>
        <v>12</v>
      </c>
      <c r="R74" s="194">
        <f>'12)-DEC''18-RUPALI'!Q37</f>
        <v>193650</v>
      </c>
      <c r="S74" s="215">
        <f>'12)-DEC''18-RUPALI'!R37</f>
        <v>0</v>
      </c>
      <c r="T74" s="168">
        <f>'12)-DEC''18-RUPALI'!S37</f>
        <v>0</v>
      </c>
      <c r="U74" s="166">
        <f>'12)-DEC''18-RUPALI'!T37</f>
        <v>0</v>
      </c>
      <c r="V74" s="222">
        <f>'12)-DEC''18-RUPALI'!U37</f>
        <v>0</v>
      </c>
      <c r="W74" s="214"/>
      <c r="X74" s="113"/>
      <c r="Y74" s="2"/>
      <c r="Z74" s="2"/>
      <c r="AA74" s="2"/>
    </row>
    <row r="75" spans="1:27" ht="15">
      <c r="A75" s="132" t="str">
        <f>'01)-JAN''19-RUPALI'!A14</f>
        <v>Jan'19</v>
      </c>
      <c r="B75" s="53" t="str">
        <f>'01)-JAN''19-RUPALI'!B14</f>
        <v>01.01.19</v>
      </c>
      <c r="C75" s="111" t="str">
        <f>'01)-JAN''19-RUPALI'!C14</f>
        <v>Bank deposited</v>
      </c>
      <c r="D75" s="72">
        <f>'01)-JAN''19-RUPALI'!D14</f>
        <v>15</v>
      </c>
      <c r="E75" s="97" t="str">
        <f>'01)-JAN''19-RUPALI'!E14</f>
        <v>Rasel</v>
      </c>
      <c r="F75" s="97" t="str">
        <f>'01)-JAN''19-RUPALI'!F14</f>
        <v>Monthly Subs.</v>
      </c>
      <c r="G75" s="97"/>
      <c r="H75" s="97" t="str">
        <f>'01)-JAN''19-RUPALI'!G14</f>
        <v>DS-55976</v>
      </c>
      <c r="I75" s="97" t="str">
        <f>'01)-JAN''19-RUPALI'!H14</f>
        <v>M.R # 145</v>
      </c>
      <c r="J75" s="193">
        <f>'01)-JAN''19-RUPALI'!I14</f>
        <v>0</v>
      </c>
      <c r="K75" s="193">
        <f>'01)-JAN''19-RUPALI'!J14</f>
        <v>0</v>
      </c>
      <c r="L75" s="193">
        <f>'01)-JAN''19-RUPALI'!K14</f>
        <v>2000</v>
      </c>
      <c r="M75" s="193">
        <f>'01)-JAN''19-RUPALI'!L14</f>
        <v>0</v>
      </c>
      <c r="N75" s="193">
        <f>'01)-JAN''19-RUPALI'!M14</f>
        <v>0</v>
      </c>
      <c r="O75" s="193">
        <f>'01)-JAN''19-RUPALI'!N14</f>
        <v>0</v>
      </c>
      <c r="P75" s="193">
        <f>'01)-JAN''19-RUPALI'!O14</f>
        <v>2000</v>
      </c>
      <c r="Q75" s="193">
        <f>'01)-JAN''19-RUPALI'!P14</f>
        <v>0</v>
      </c>
      <c r="R75" s="193">
        <f>'01)-JAN''19-RUPALI'!Q14</f>
        <v>195650</v>
      </c>
      <c r="S75" s="182" t="str">
        <f>'01)-JAN''19-RUPALI'!R14</f>
        <v>01</v>
      </c>
      <c r="T75" s="53" t="str">
        <f>'01)-JAN''19-RUPALI'!S14</f>
        <v>Nasir</v>
      </c>
      <c r="U75" s="111" t="str">
        <f>'01)-JAN''19-RUPALI'!T14</f>
        <v>Paid</v>
      </c>
      <c r="V75" s="95">
        <f>'01)-JAN''19-RUPALI'!U14</f>
        <v>0</v>
      </c>
      <c r="W75" s="214"/>
      <c r="X75" s="113"/>
      <c r="Y75" s="2"/>
      <c r="Z75" s="2"/>
      <c r="AA75" s="2"/>
    </row>
    <row r="76" spans="1:27" ht="15">
      <c r="A76" s="132" t="str">
        <f>'01)-JAN''19-RUPALI'!A15</f>
        <v>Jan'19</v>
      </c>
      <c r="B76" s="53" t="str">
        <f>'01)-JAN''19-RUPALI'!B15</f>
        <v>01.01.19</v>
      </c>
      <c r="C76" s="111" t="str">
        <f>'01)-JAN''19-RUPALI'!C15</f>
        <v>Bank deposited</v>
      </c>
      <c r="D76" s="72" t="str">
        <f>'01)-JAN''19-RUPALI'!D15</f>
        <v>08</v>
      </c>
      <c r="E76" s="97" t="str">
        <f>'01)-JAN''19-RUPALI'!E15</f>
        <v>Monjurul</v>
      </c>
      <c r="F76" s="97" t="str">
        <f>'01)-JAN''19-RUPALI'!F15</f>
        <v>Monthly Subs.</v>
      </c>
      <c r="G76" s="97"/>
      <c r="H76" s="97" t="str">
        <f>'01)-JAN''19-RUPALI'!G15</f>
        <v>DS-48473</v>
      </c>
      <c r="I76" s="97" t="str">
        <f>'01)-JAN''19-RUPALI'!H15</f>
        <v>M.R # 146</v>
      </c>
      <c r="J76" s="193">
        <f>'01)-JAN''19-RUPALI'!I15</f>
        <v>0</v>
      </c>
      <c r="K76" s="193">
        <f>'01)-JAN''19-RUPALI'!J15</f>
        <v>0</v>
      </c>
      <c r="L76" s="193">
        <f>'01)-JAN''19-RUPALI'!K15</f>
        <v>2000</v>
      </c>
      <c r="M76" s="193">
        <f>'01)-JAN''19-RUPALI'!L15</f>
        <v>0</v>
      </c>
      <c r="N76" s="193">
        <f>'01)-JAN''19-RUPALI'!M15</f>
        <v>0</v>
      </c>
      <c r="O76" s="193">
        <f>'01)-JAN''19-RUPALI'!N15</f>
        <v>0</v>
      </c>
      <c r="P76" s="193">
        <f>'01)-JAN''19-RUPALI'!O15</f>
        <v>2000</v>
      </c>
      <c r="Q76" s="193">
        <f>'01)-JAN''19-RUPALI'!P15</f>
        <v>0</v>
      </c>
      <c r="R76" s="193">
        <f>'01)-JAN''19-RUPALI'!Q15</f>
        <v>197650</v>
      </c>
      <c r="S76" s="182" t="str">
        <f>'01)-JAN''19-RUPALI'!R15</f>
        <v>02</v>
      </c>
      <c r="T76" s="53" t="str">
        <f>'01)-JAN''19-RUPALI'!S15</f>
        <v>Saiful-1</v>
      </c>
      <c r="U76" s="111" t="str">
        <f>'01)-JAN''19-RUPALI'!T15</f>
        <v>Paid</v>
      </c>
      <c r="V76" s="95">
        <f>'01)-JAN''19-RUPALI'!U15</f>
        <v>0</v>
      </c>
      <c r="W76" s="214"/>
      <c r="X76" s="113"/>
      <c r="Y76" s="2"/>
      <c r="Z76" s="2"/>
      <c r="AA76" s="2"/>
    </row>
    <row r="77" spans="1:27" ht="15">
      <c r="A77" s="132" t="str">
        <f>'01)-JAN''19-RUPALI'!A16</f>
        <v>Jan'19</v>
      </c>
      <c r="B77" s="53" t="str">
        <f>'01)-JAN''19-RUPALI'!B16</f>
        <v>02.01.19</v>
      </c>
      <c r="C77" s="111" t="str">
        <f>'01)-JAN''19-RUPALI'!C16</f>
        <v>Bank deposited</v>
      </c>
      <c r="D77" s="72" t="str">
        <f>'01)-JAN''19-RUPALI'!D16</f>
        <v>01</v>
      </c>
      <c r="E77" s="97" t="str">
        <f>'01)-JAN''19-RUPALI'!E16</f>
        <v>Nasir</v>
      </c>
      <c r="F77" s="97" t="str">
        <f>'01)-JAN''19-RUPALI'!F16</f>
        <v>Monthly Subs.</v>
      </c>
      <c r="G77" s="97"/>
      <c r="H77" s="97" t="str">
        <f>'01)-JAN''19-RUPALI'!G16</f>
        <v>DS-2418</v>
      </c>
      <c r="I77" s="97" t="str">
        <f>'01)-JAN''19-RUPALI'!H16</f>
        <v>M.R # 147</v>
      </c>
      <c r="J77" s="193">
        <f>'01)-JAN''19-RUPALI'!I16</f>
        <v>0</v>
      </c>
      <c r="K77" s="193">
        <f>'01)-JAN''19-RUPALI'!J16</f>
        <v>0</v>
      </c>
      <c r="L77" s="193">
        <f>'01)-JAN''19-RUPALI'!K16</f>
        <v>2000</v>
      </c>
      <c r="M77" s="193">
        <f>'01)-JAN''19-RUPALI'!L16</f>
        <v>0</v>
      </c>
      <c r="N77" s="193">
        <f>'01)-JAN''19-RUPALI'!M16</f>
        <v>0</v>
      </c>
      <c r="O77" s="193">
        <f>'01)-JAN''19-RUPALI'!N16</f>
        <v>0</v>
      </c>
      <c r="P77" s="193">
        <f>'01)-JAN''19-RUPALI'!O16</f>
        <v>2000</v>
      </c>
      <c r="Q77" s="193">
        <f>'01)-JAN''19-RUPALI'!P16</f>
        <v>0</v>
      </c>
      <c r="R77" s="193">
        <f>'01)-JAN''19-RUPALI'!Q16</f>
        <v>199650</v>
      </c>
      <c r="S77" s="182" t="str">
        <f>'01)-JAN''19-RUPALI'!R16</f>
        <v>03</v>
      </c>
      <c r="T77" s="53" t="str">
        <f>'01)-JAN''19-RUPALI'!S16</f>
        <v>Saiful-2</v>
      </c>
      <c r="U77" s="111" t="str">
        <f>'01)-JAN''19-RUPALI'!T16</f>
        <v>Paid</v>
      </c>
      <c r="V77" s="95">
        <f>'01)-JAN''19-RUPALI'!U16</f>
        <v>0</v>
      </c>
      <c r="W77" s="214"/>
      <c r="X77" s="113"/>
      <c r="Y77" s="2"/>
      <c r="Z77" s="2"/>
      <c r="AA77" s="2"/>
    </row>
    <row r="78" spans="1:27" ht="15">
      <c r="A78" s="132" t="str">
        <f>'01)-JAN''19-RUPALI'!A17</f>
        <v>Jan'19</v>
      </c>
      <c r="B78" s="53" t="str">
        <f>'01)-JAN''19-RUPALI'!B17</f>
        <v>02.01.19</v>
      </c>
      <c r="C78" s="111" t="str">
        <f>'01)-JAN''19-RUPALI'!C17</f>
        <v>Bank deposited</v>
      </c>
      <c r="D78" s="72">
        <f>'01)-JAN''19-RUPALI'!D17</f>
        <v>11</v>
      </c>
      <c r="E78" s="97" t="str">
        <f>'01)-JAN''19-RUPALI'!E17</f>
        <v>Sajib</v>
      </c>
      <c r="F78" s="97" t="str">
        <f>'01)-JAN''19-RUPALI'!F17</f>
        <v>Monthly Subs.</v>
      </c>
      <c r="G78" s="97"/>
      <c r="H78" s="97" t="str">
        <f>'01)-JAN''19-RUPALI'!G17</f>
        <v>DS-2418</v>
      </c>
      <c r="I78" s="97" t="str">
        <f>'01)-JAN''19-RUPALI'!H17</f>
        <v>M.R # 148</v>
      </c>
      <c r="J78" s="193">
        <f>'01)-JAN''19-RUPALI'!I17</f>
        <v>0</v>
      </c>
      <c r="K78" s="193">
        <f>'01)-JAN''19-RUPALI'!J17</f>
        <v>0</v>
      </c>
      <c r="L78" s="193">
        <f>'01)-JAN''19-RUPALI'!K17</f>
        <v>2000</v>
      </c>
      <c r="M78" s="193">
        <f>'01)-JAN''19-RUPALI'!L17</f>
        <v>0</v>
      </c>
      <c r="N78" s="193">
        <f>'01)-JAN''19-RUPALI'!M17</f>
        <v>0</v>
      </c>
      <c r="O78" s="193">
        <f>'01)-JAN''19-RUPALI'!N17</f>
        <v>0</v>
      </c>
      <c r="P78" s="193">
        <f>'01)-JAN''19-RUPALI'!O17</f>
        <v>2000</v>
      </c>
      <c r="Q78" s="193">
        <f>'01)-JAN''19-RUPALI'!P17</f>
        <v>0</v>
      </c>
      <c r="R78" s="193">
        <f>'01)-JAN''19-RUPALI'!Q17</f>
        <v>201650</v>
      </c>
      <c r="S78" s="182" t="str">
        <f>'01)-JAN''19-RUPALI'!R17</f>
        <v>04</v>
      </c>
      <c r="T78" s="53" t="str">
        <f>'01)-JAN''19-RUPALI'!S17</f>
        <v>Sany-1</v>
      </c>
      <c r="U78" s="111">
        <f>'01)-JAN''19-RUPALI'!T17</f>
        <v>0</v>
      </c>
      <c r="V78" s="95" t="str">
        <f>'01)-JAN''19-RUPALI'!U17</f>
        <v>Nov'18-Jan'19</v>
      </c>
      <c r="W78" s="214"/>
      <c r="X78" s="113"/>
      <c r="Y78" s="2"/>
      <c r="Z78" s="2"/>
      <c r="AA78" s="2"/>
    </row>
    <row r="79" spans="1:27" ht="15">
      <c r="A79" s="132" t="str">
        <f>'01)-JAN''19-RUPALI'!A18</f>
        <v>Jan'19</v>
      </c>
      <c r="B79" s="53" t="str">
        <f>'01)-JAN''19-RUPALI'!B18</f>
        <v>02.01.19</v>
      </c>
      <c r="C79" s="111" t="str">
        <f>'01)-JAN''19-RUPALI'!C18</f>
        <v>Bank deposited</v>
      </c>
      <c r="D79" s="72">
        <f>'01)-JAN''19-RUPALI'!D18</f>
        <v>10</v>
      </c>
      <c r="E79" s="97" t="str">
        <f>'01)-JAN''19-RUPALI'!E18</f>
        <v>Kamrul</v>
      </c>
      <c r="F79" s="97" t="str">
        <f>'01)-JAN''19-RUPALI'!F18</f>
        <v>Monthly Subs.</v>
      </c>
      <c r="G79" s="97"/>
      <c r="H79" s="97" t="str">
        <f>'01)-JAN''19-RUPALI'!G18</f>
        <v>DS-2418</v>
      </c>
      <c r="I79" s="97" t="str">
        <f>'01)-JAN''19-RUPALI'!H18</f>
        <v>M.R # 149</v>
      </c>
      <c r="J79" s="193">
        <f>'01)-JAN''19-RUPALI'!I18</f>
        <v>0</v>
      </c>
      <c r="K79" s="193">
        <f>'01)-JAN''19-RUPALI'!J18</f>
        <v>0</v>
      </c>
      <c r="L79" s="193">
        <f>'01)-JAN''19-RUPALI'!K18</f>
        <v>2000</v>
      </c>
      <c r="M79" s="193">
        <f>'01)-JAN''19-RUPALI'!L18</f>
        <v>0</v>
      </c>
      <c r="N79" s="193">
        <f>'01)-JAN''19-RUPALI'!M18</f>
        <v>0</v>
      </c>
      <c r="O79" s="193">
        <f>'01)-JAN''19-RUPALI'!N18</f>
        <v>0</v>
      </c>
      <c r="P79" s="193">
        <f>'01)-JAN''19-RUPALI'!O18</f>
        <v>2000</v>
      </c>
      <c r="Q79" s="193">
        <f>'01)-JAN''19-RUPALI'!P18</f>
        <v>0</v>
      </c>
      <c r="R79" s="193">
        <f>'01)-JAN''19-RUPALI'!Q18</f>
        <v>203650</v>
      </c>
      <c r="S79" s="182" t="str">
        <f>'01)-JAN''19-RUPALI'!R18</f>
        <v>05</v>
      </c>
      <c r="T79" s="53" t="str">
        <f>'01)-JAN''19-RUPALI'!S18</f>
        <v>Sany-2</v>
      </c>
      <c r="U79" s="111">
        <f>'01)-JAN''19-RUPALI'!T18</f>
        <v>0</v>
      </c>
      <c r="V79" s="95" t="str">
        <f>'01)-JAN''19-RUPALI'!U18</f>
        <v>Nov'18-Jan'19</v>
      </c>
      <c r="W79" s="214"/>
      <c r="X79" s="113"/>
      <c r="Y79" s="2"/>
      <c r="Z79" s="2"/>
      <c r="AA79" s="2"/>
    </row>
    <row r="80" spans="1:27" ht="15">
      <c r="A80" s="132" t="str">
        <f>'01)-JAN''19-RUPALI'!A19</f>
        <v>Jan'19</v>
      </c>
      <c r="B80" s="53" t="str">
        <f>'01)-JAN''19-RUPALI'!B19</f>
        <v>02.01.19</v>
      </c>
      <c r="C80" s="111" t="str">
        <f>'01)-JAN''19-RUPALI'!C19</f>
        <v>Bank deposited</v>
      </c>
      <c r="D80" s="72">
        <f>'01)-JAN''19-RUPALI'!D19</f>
        <v>10</v>
      </c>
      <c r="E80" s="97" t="str">
        <f>'01)-JAN''19-RUPALI'!E19</f>
        <v>Kamrul</v>
      </c>
      <c r="F80" s="97" t="str">
        <f>'01)-JAN''19-RUPALI'!F19</f>
        <v>Land pur-Phase-1</v>
      </c>
      <c r="G80" s="97"/>
      <c r="H80" s="97" t="str">
        <f>'01)-JAN''19-RUPALI'!G19</f>
        <v>DS-2418</v>
      </c>
      <c r="I80" s="97" t="str">
        <f>'01)-JAN''19-RUPALI'!H19</f>
        <v>M.R # 150</v>
      </c>
      <c r="J80" s="193">
        <f>'01)-JAN''19-RUPALI'!I19</f>
        <v>0</v>
      </c>
      <c r="K80" s="193">
        <f>'01)-JAN''19-RUPALI'!J19</f>
        <v>0</v>
      </c>
      <c r="L80" s="193">
        <f>'01)-JAN''19-RUPALI'!K19</f>
        <v>0</v>
      </c>
      <c r="M80" s="193">
        <f>'01)-JAN''19-RUPALI'!L19</f>
        <v>10000</v>
      </c>
      <c r="N80" s="193">
        <f>'01)-JAN''19-RUPALI'!M19</f>
        <v>0</v>
      </c>
      <c r="O80" s="193">
        <f>'01)-JAN''19-RUPALI'!N19</f>
        <v>0</v>
      </c>
      <c r="P80" s="193">
        <f>'01)-JAN''19-RUPALI'!O19</f>
        <v>10000</v>
      </c>
      <c r="Q80" s="193">
        <f>'01)-JAN''19-RUPALI'!P19</f>
        <v>0</v>
      </c>
      <c r="R80" s="193">
        <f>'01)-JAN''19-RUPALI'!Q19</f>
        <v>213650</v>
      </c>
      <c r="S80" s="182" t="str">
        <f>'01)-JAN''19-RUPALI'!R19</f>
        <v>06</v>
      </c>
      <c r="T80" s="53" t="str">
        <f>'01)-JAN''19-RUPALI'!S19</f>
        <v>B.Karim</v>
      </c>
      <c r="U80" s="111" t="str">
        <f>'01)-JAN''19-RUPALI'!T19</f>
        <v>Paid</v>
      </c>
      <c r="V80" s="95">
        <f>'01)-JAN''19-RUPALI'!U19</f>
        <v>0</v>
      </c>
      <c r="W80" s="214"/>
      <c r="X80" s="113"/>
      <c r="Y80" s="2"/>
      <c r="Z80" s="2"/>
      <c r="AA80" s="2"/>
    </row>
    <row r="81" spans="1:27" ht="15">
      <c r="A81" s="132" t="str">
        <f>'01)-JAN''19-RUPALI'!A20</f>
        <v>Jan'19</v>
      </c>
      <c r="B81" s="53" t="str">
        <f>'01)-JAN''19-RUPALI'!B20</f>
        <v>03.01.19</v>
      </c>
      <c r="C81" s="111" t="str">
        <f>'01)-JAN''19-RUPALI'!C20</f>
        <v>Bank deposited</v>
      </c>
      <c r="D81" s="72" t="str">
        <f>'01)-JAN''19-RUPALI'!D20</f>
        <v>02</v>
      </c>
      <c r="E81" s="97" t="str">
        <f>'01)-JAN''19-RUPALI'!E20</f>
        <v>Saiful-1</v>
      </c>
      <c r="F81" s="97" t="str">
        <f>'01)-JAN''19-RUPALI'!F20</f>
        <v>Monthly Subs.</v>
      </c>
      <c r="G81" s="97"/>
      <c r="H81" s="97" t="str">
        <f>'01)-JAN''19-RUPALI'!G20</f>
        <v>DS-55977</v>
      </c>
      <c r="I81" s="97" t="str">
        <f>'01)-JAN''19-RUPALI'!H20</f>
        <v>M.R # 151</v>
      </c>
      <c r="J81" s="193">
        <f>'01)-JAN''19-RUPALI'!I20</f>
        <v>0</v>
      </c>
      <c r="K81" s="193">
        <f>'01)-JAN''19-RUPALI'!J20</f>
        <v>0</v>
      </c>
      <c r="L81" s="193">
        <f>'01)-JAN''19-RUPALI'!K20</f>
        <v>2000</v>
      </c>
      <c r="M81" s="193">
        <f>'01)-JAN''19-RUPALI'!L20</f>
        <v>0</v>
      </c>
      <c r="N81" s="193">
        <f>'01)-JAN''19-RUPALI'!M20</f>
        <v>0</v>
      </c>
      <c r="O81" s="193">
        <f>'01)-JAN''19-RUPALI'!N20</f>
        <v>0</v>
      </c>
      <c r="P81" s="193">
        <f>'01)-JAN''19-RUPALI'!O20</f>
        <v>2000</v>
      </c>
      <c r="Q81" s="193">
        <f>'01)-JAN''19-RUPALI'!P20</f>
        <v>0</v>
      </c>
      <c r="R81" s="193">
        <f>'01)-JAN''19-RUPALI'!Q20</f>
        <v>215650</v>
      </c>
      <c r="S81" s="182" t="str">
        <f>'01)-JAN''19-RUPALI'!R20</f>
        <v>07</v>
      </c>
      <c r="T81" s="53" t="str">
        <f>'01)-JAN''19-RUPALI'!S20</f>
        <v>K.Nahar</v>
      </c>
      <c r="U81" s="111" t="str">
        <f>'01)-JAN''19-RUPALI'!T20</f>
        <v>Paid</v>
      </c>
      <c r="V81" s="95">
        <f>'01)-JAN''19-RUPALI'!U20</f>
        <v>0</v>
      </c>
      <c r="W81" s="214"/>
      <c r="X81" s="113"/>
      <c r="Y81" s="2"/>
      <c r="Z81" s="2"/>
      <c r="AA81" s="2"/>
    </row>
    <row r="82" spans="1:27" ht="15">
      <c r="A82" s="132" t="str">
        <f>'01)-JAN''19-RUPALI'!A21</f>
        <v>Jan'19</v>
      </c>
      <c r="B82" s="53" t="str">
        <f>'01)-JAN''19-RUPALI'!B21</f>
        <v>03.01.19</v>
      </c>
      <c r="C82" s="111" t="str">
        <f>'01)-JAN''19-RUPALI'!C21</f>
        <v>Bank deposited</v>
      </c>
      <c r="D82" s="72" t="str">
        <f>'01)-JAN''19-RUPALI'!D21</f>
        <v>03</v>
      </c>
      <c r="E82" s="97" t="str">
        <f>'01)-JAN''19-RUPALI'!E21</f>
        <v>Saiful-2</v>
      </c>
      <c r="F82" s="97" t="str">
        <f>'01)-JAN''19-RUPALI'!F21</f>
        <v>Monthly Subs.</v>
      </c>
      <c r="G82" s="97"/>
      <c r="H82" s="97" t="str">
        <f>'01)-JAN''19-RUPALI'!G21</f>
        <v>DS-55977</v>
      </c>
      <c r="I82" s="97" t="str">
        <f>'01)-JAN''19-RUPALI'!H21</f>
        <v>M.R # 152</v>
      </c>
      <c r="J82" s="193">
        <f>'01)-JAN''19-RUPALI'!I21</f>
        <v>0</v>
      </c>
      <c r="K82" s="193">
        <f>'01)-JAN''19-RUPALI'!J21</f>
        <v>0</v>
      </c>
      <c r="L82" s="193">
        <f>'01)-JAN''19-RUPALI'!K21</f>
        <v>2000</v>
      </c>
      <c r="M82" s="193">
        <f>'01)-JAN''19-RUPALI'!L21</f>
        <v>0</v>
      </c>
      <c r="N82" s="193">
        <f>'01)-JAN''19-RUPALI'!M21</f>
        <v>0</v>
      </c>
      <c r="O82" s="193">
        <f>'01)-JAN''19-RUPALI'!N21</f>
        <v>0</v>
      </c>
      <c r="P82" s="193">
        <f>'01)-JAN''19-RUPALI'!O21</f>
        <v>2000</v>
      </c>
      <c r="Q82" s="193">
        <f>'01)-JAN''19-RUPALI'!P21</f>
        <v>0</v>
      </c>
      <c r="R82" s="193">
        <f>'01)-JAN''19-RUPALI'!Q21</f>
        <v>217650</v>
      </c>
      <c r="S82" s="182" t="str">
        <f>'01)-JAN''19-RUPALI'!R21</f>
        <v>08</v>
      </c>
      <c r="T82" s="53" t="str">
        <f>'01)-JAN''19-RUPALI'!S21</f>
        <v>Monjurul</v>
      </c>
      <c r="U82" s="111" t="str">
        <f>'01)-JAN''19-RUPALI'!T21</f>
        <v>Paid</v>
      </c>
      <c r="V82" s="95">
        <f>'01)-JAN''19-RUPALI'!U21</f>
        <v>0</v>
      </c>
      <c r="W82" s="214"/>
      <c r="X82" s="113"/>
      <c r="Y82" s="2"/>
      <c r="Z82" s="2"/>
      <c r="AA82" s="2"/>
    </row>
    <row r="83" spans="1:27" ht="15">
      <c r="A83" s="132" t="str">
        <f>'01)-JAN''19-RUPALI'!A22</f>
        <v>Jan'19</v>
      </c>
      <c r="B83" s="53" t="str">
        <f>'01)-JAN''19-RUPALI'!B22</f>
        <v>03.01.19</v>
      </c>
      <c r="C83" s="111" t="str">
        <f>'01)-JAN''19-RUPALI'!C22</f>
        <v>Bank deposited</v>
      </c>
      <c r="D83" s="72">
        <f>'01)-JAN''19-RUPALI'!D22</f>
        <v>12</v>
      </c>
      <c r="E83" s="97" t="str">
        <f>'01)-JAN''19-RUPALI'!E22</f>
        <v>Shahid</v>
      </c>
      <c r="F83" s="97" t="str">
        <f>'01)-JAN''19-RUPALI'!F22</f>
        <v>Monthly Subs.</v>
      </c>
      <c r="G83" s="97"/>
      <c r="H83" s="97" t="str">
        <f>'01)-JAN''19-RUPALI'!G22</f>
        <v>DS-30569</v>
      </c>
      <c r="I83" s="97" t="str">
        <f>'01)-JAN''19-RUPALI'!H22</f>
        <v>M.R # 153</v>
      </c>
      <c r="J83" s="193">
        <f>'01)-JAN''19-RUPALI'!I22</f>
        <v>0</v>
      </c>
      <c r="K83" s="193">
        <f>'01)-JAN''19-RUPALI'!J22</f>
        <v>0</v>
      </c>
      <c r="L83" s="193">
        <f>'01)-JAN''19-RUPALI'!K22</f>
        <v>2000</v>
      </c>
      <c r="M83" s="193">
        <f>'01)-JAN''19-RUPALI'!L22</f>
        <v>0</v>
      </c>
      <c r="N83" s="193">
        <f>'01)-JAN''19-RUPALI'!M22</f>
        <v>0</v>
      </c>
      <c r="O83" s="193">
        <f>'01)-JAN''19-RUPALI'!N22</f>
        <v>0</v>
      </c>
      <c r="P83" s="193">
        <f>'01)-JAN''19-RUPALI'!O22</f>
        <v>2000</v>
      </c>
      <c r="Q83" s="193">
        <f>'01)-JAN''19-RUPALI'!P22</f>
        <v>0</v>
      </c>
      <c r="R83" s="193">
        <f>'01)-JAN''19-RUPALI'!Q22</f>
        <v>219650</v>
      </c>
      <c r="S83" s="182" t="str">
        <f>'01)-JAN''19-RUPALI'!R22</f>
        <v>09</v>
      </c>
      <c r="T83" s="53" t="str">
        <f>'01)-JAN''19-RUPALI'!S22</f>
        <v>Habibul</v>
      </c>
      <c r="U83" s="111" t="str">
        <f>'01)-JAN''19-RUPALI'!T22</f>
        <v>Paid</v>
      </c>
      <c r="V83" s="95">
        <f>'01)-JAN''19-RUPALI'!U22</f>
        <v>0</v>
      </c>
      <c r="W83" s="214"/>
      <c r="X83" s="113"/>
      <c r="Y83" s="2"/>
      <c r="Z83" s="2"/>
      <c r="AA83" s="2"/>
    </row>
    <row r="84" spans="1:27" ht="15">
      <c r="A84" s="132" t="str">
        <f>'01)-JAN''19-RUPALI'!A23</f>
        <v>Jan'19</v>
      </c>
      <c r="B84" s="53" t="str">
        <f>'01)-JAN''19-RUPALI'!B23</f>
        <v>03.01.19</v>
      </c>
      <c r="C84" s="111" t="str">
        <f>'01)-JAN''19-RUPALI'!C23</f>
        <v>Bank deposited</v>
      </c>
      <c r="D84" s="72">
        <f>'01)-JAN''19-RUPALI'!D23</f>
        <v>13</v>
      </c>
      <c r="E84" s="97" t="str">
        <f>'01)-JAN''19-RUPALI'!E23</f>
        <v>Sultana</v>
      </c>
      <c r="F84" s="97" t="str">
        <f>'01)-JAN''19-RUPALI'!F23</f>
        <v>Monthly Subs.</v>
      </c>
      <c r="G84" s="97"/>
      <c r="H84" s="97" t="str">
        <f>'01)-JAN''19-RUPALI'!G23</f>
        <v>DS-30569</v>
      </c>
      <c r="I84" s="97" t="str">
        <f>'01)-JAN''19-RUPALI'!H23</f>
        <v>M.R # 154</v>
      </c>
      <c r="J84" s="193">
        <f>'01)-JAN''19-RUPALI'!I23</f>
        <v>0</v>
      </c>
      <c r="K84" s="193">
        <f>'01)-JAN''19-RUPALI'!J23</f>
        <v>0</v>
      </c>
      <c r="L84" s="193">
        <f>'01)-JAN''19-RUPALI'!K23</f>
        <v>2000</v>
      </c>
      <c r="M84" s="193">
        <f>'01)-JAN''19-RUPALI'!L23</f>
        <v>0</v>
      </c>
      <c r="N84" s="193">
        <f>'01)-JAN''19-RUPALI'!M23</f>
        <v>0</v>
      </c>
      <c r="O84" s="193">
        <f>'01)-JAN''19-RUPALI'!N23</f>
        <v>0</v>
      </c>
      <c r="P84" s="193">
        <f>'01)-JAN''19-RUPALI'!O23</f>
        <v>2000</v>
      </c>
      <c r="Q84" s="193">
        <f>'01)-JAN''19-RUPALI'!P23</f>
        <v>0</v>
      </c>
      <c r="R84" s="193">
        <f>'01)-JAN''19-RUPALI'!Q23</f>
        <v>221650</v>
      </c>
      <c r="S84" s="182">
        <f>'01)-JAN''19-RUPALI'!R23</f>
        <v>10</v>
      </c>
      <c r="T84" s="53" t="str">
        <f>'01)-JAN''19-RUPALI'!S23</f>
        <v>Kamrul</v>
      </c>
      <c r="U84" s="111" t="str">
        <f>'01)-JAN''19-RUPALI'!T23</f>
        <v>Paid</v>
      </c>
      <c r="V84" s="95">
        <f>'01)-JAN''19-RUPALI'!U23</f>
        <v>0</v>
      </c>
      <c r="W84" s="214"/>
      <c r="X84" s="113"/>
      <c r="Y84" s="2"/>
      <c r="Z84" s="2"/>
      <c r="AA84" s="2"/>
    </row>
    <row r="85" spans="1:27" ht="15">
      <c r="A85" s="132" t="str">
        <f>'01)-JAN''19-RUPALI'!A24</f>
        <v>Jan'19</v>
      </c>
      <c r="B85" s="53" t="str">
        <f>'01)-JAN''19-RUPALI'!B24</f>
        <v>06.01.19</v>
      </c>
      <c r="C85" s="111" t="str">
        <f>'01)-JAN''19-RUPALI'!C24</f>
        <v>Bank deposited</v>
      </c>
      <c r="D85" s="72">
        <f>'01)-JAN''19-RUPALI'!D24</f>
        <v>16</v>
      </c>
      <c r="E85" s="97" t="str">
        <f>'01)-JAN''19-RUPALI'!E24</f>
        <v>Rafiqual</v>
      </c>
      <c r="F85" s="97" t="str">
        <f>'01)-JAN''19-RUPALI'!F24</f>
        <v>Monthly Subs.</v>
      </c>
      <c r="G85" s="97"/>
      <c r="H85" s="97" t="str">
        <f>'01)-JAN''19-RUPALI'!G24</f>
        <v>DS-48423</v>
      </c>
      <c r="I85" s="97" t="str">
        <f>'01)-JAN''19-RUPALI'!H24</f>
        <v>M.R # 155</v>
      </c>
      <c r="J85" s="193">
        <f>'01)-JAN''19-RUPALI'!I24</f>
        <v>0</v>
      </c>
      <c r="K85" s="193">
        <f>'01)-JAN''19-RUPALI'!J24</f>
        <v>0</v>
      </c>
      <c r="L85" s="193">
        <f>'01)-JAN''19-RUPALI'!K24</f>
        <v>2000</v>
      </c>
      <c r="M85" s="193">
        <f>'01)-JAN''19-RUPALI'!L24</f>
        <v>0</v>
      </c>
      <c r="N85" s="193">
        <f>'01)-JAN''19-RUPALI'!M24</f>
        <v>0</v>
      </c>
      <c r="O85" s="193">
        <f>'01)-JAN''19-RUPALI'!N24</f>
        <v>0</v>
      </c>
      <c r="P85" s="193">
        <f>'01)-JAN''19-RUPALI'!O24</f>
        <v>2000</v>
      </c>
      <c r="Q85" s="193">
        <f>'01)-JAN''19-RUPALI'!P24</f>
        <v>0</v>
      </c>
      <c r="R85" s="193">
        <f>'01)-JAN''19-RUPALI'!Q24</f>
        <v>223650</v>
      </c>
      <c r="S85" s="182">
        <f>'01)-JAN''19-RUPALI'!R24</f>
        <v>11</v>
      </c>
      <c r="T85" s="53" t="str">
        <f>'01)-JAN''19-RUPALI'!S24</f>
        <v>Sajib</v>
      </c>
      <c r="U85" s="111" t="str">
        <f>'01)-JAN''19-RUPALI'!T24</f>
        <v>Paid</v>
      </c>
      <c r="V85" s="95">
        <f>'01)-JAN''19-RUPALI'!U24</f>
        <v>0</v>
      </c>
      <c r="W85" s="214"/>
      <c r="X85" s="113"/>
      <c r="Y85" s="2"/>
      <c r="Z85" s="2"/>
      <c r="AA85" s="2"/>
    </row>
    <row r="86" spans="1:27" ht="15">
      <c r="A86" s="132" t="str">
        <f>'01)-JAN''19-RUPALI'!A25</f>
        <v>Jan'19</v>
      </c>
      <c r="B86" s="53" t="str">
        <f>'01)-JAN''19-RUPALI'!B25</f>
        <v>06.01.19</v>
      </c>
      <c r="C86" s="111" t="str">
        <f>'01)-JAN''19-RUPALI'!C25</f>
        <v>Bank deposited</v>
      </c>
      <c r="D86" s="72">
        <f>'01)-JAN''19-RUPALI'!D25</f>
        <v>16</v>
      </c>
      <c r="E86" s="97" t="str">
        <f>'01)-JAN''19-RUPALI'!E25</f>
        <v>Rafiqual</v>
      </c>
      <c r="F86" s="97" t="str">
        <f>'01)-JAN''19-RUPALI'!F25</f>
        <v>Land pur-Phase-1</v>
      </c>
      <c r="G86" s="97"/>
      <c r="H86" s="97" t="str">
        <f>'01)-JAN''19-RUPALI'!G25</f>
        <v>DS-48423</v>
      </c>
      <c r="I86" s="97" t="str">
        <f>'01)-JAN''19-RUPALI'!H25</f>
        <v>M.R # 156</v>
      </c>
      <c r="J86" s="193">
        <f>'01)-JAN''19-RUPALI'!I25</f>
        <v>0</v>
      </c>
      <c r="K86" s="193">
        <f>'01)-JAN''19-RUPALI'!J25</f>
        <v>0</v>
      </c>
      <c r="L86" s="193">
        <f>'01)-JAN''19-RUPALI'!K25</f>
        <v>0</v>
      </c>
      <c r="M86" s="193">
        <f>'01)-JAN''19-RUPALI'!L25</f>
        <v>100000</v>
      </c>
      <c r="N86" s="193">
        <f>'01)-JAN''19-RUPALI'!M25</f>
        <v>0</v>
      </c>
      <c r="O86" s="193">
        <f>'01)-JAN''19-RUPALI'!N25</f>
        <v>0</v>
      </c>
      <c r="P86" s="193">
        <f>'01)-JAN''19-RUPALI'!O25</f>
        <v>100000</v>
      </c>
      <c r="Q86" s="193">
        <f>'01)-JAN''19-RUPALI'!P25</f>
        <v>0</v>
      </c>
      <c r="R86" s="193">
        <f>'01)-JAN''19-RUPALI'!Q25</f>
        <v>323650</v>
      </c>
      <c r="S86" s="182">
        <f>'01)-JAN''19-RUPALI'!R25</f>
        <v>12</v>
      </c>
      <c r="T86" s="53" t="str">
        <f>'01)-JAN''19-RUPALI'!S25</f>
        <v>Shahid</v>
      </c>
      <c r="U86" s="111" t="str">
        <f>'01)-JAN''19-RUPALI'!T25</f>
        <v>Paid</v>
      </c>
      <c r="V86" s="95">
        <f>'01)-JAN''19-RUPALI'!U25</f>
        <v>0</v>
      </c>
      <c r="W86" s="214"/>
      <c r="X86" s="113"/>
      <c r="Y86" s="2"/>
      <c r="Z86" s="2"/>
      <c r="AA86" s="2"/>
    </row>
    <row r="87" spans="1:27" ht="15">
      <c r="A87" s="132" t="str">
        <f>'01)-JAN''19-RUPALI'!A26</f>
        <v>Jan'19</v>
      </c>
      <c r="B87" s="53" t="str">
        <f>'01)-JAN''19-RUPALI'!B26</f>
        <v>06.01.19</v>
      </c>
      <c r="C87" s="111" t="str">
        <f>'01)-JAN''19-RUPALI'!C26</f>
        <v>Bank deposited</v>
      </c>
      <c r="D87" s="72">
        <f>'01)-JAN''19-RUPALI'!D26</f>
        <v>16</v>
      </c>
      <c r="E87" s="97" t="str">
        <f>'01)-JAN''19-RUPALI'!E26</f>
        <v>Rafiqual</v>
      </c>
      <c r="F87" s="97" t="str">
        <f>'01)-JAN''19-RUPALI'!F26</f>
        <v>Land pur-Phase-2</v>
      </c>
      <c r="G87" s="97"/>
      <c r="H87" s="97" t="str">
        <f>'01)-JAN''19-RUPALI'!G26</f>
        <v>DS-48423</v>
      </c>
      <c r="I87" s="97" t="str">
        <f>'01)-JAN''19-RUPALI'!H26</f>
        <v>M.R # 157</v>
      </c>
      <c r="J87" s="193">
        <f>'01)-JAN''19-RUPALI'!I26</f>
        <v>0</v>
      </c>
      <c r="K87" s="193">
        <f>'01)-JAN''19-RUPALI'!J26</f>
        <v>0</v>
      </c>
      <c r="L87" s="193">
        <f>'01)-JAN''19-RUPALI'!K26</f>
        <v>0</v>
      </c>
      <c r="M87" s="193">
        <f>'01)-JAN''19-RUPALI'!L26</f>
        <v>0</v>
      </c>
      <c r="N87" s="193">
        <f>'01)-JAN''19-RUPALI'!M26</f>
        <v>70000</v>
      </c>
      <c r="O87" s="193">
        <f>'01)-JAN''19-RUPALI'!N26</f>
        <v>0</v>
      </c>
      <c r="P87" s="193">
        <f>'01)-JAN''19-RUPALI'!O26</f>
        <v>70000</v>
      </c>
      <c r="Q87" s="193">
        <f>'01)-JAN''19-RUPALI'!P26</f>
        <v>0</v>
      </c>
      <c r="R87" s="193">
        <f>'01)-JAN''19-RUPALI'!Q26</f>
        <v>393650</v>
      </c>
      <c r="S87" s="182">
        <f>'01)-JAN''19-RUPALI'!R26</f>
        <v>13</v>
      </c>
      <c r="T87" s="53" t="str">
        <f>'01)-JAN''19-RUPALI'!S26</f>
        <v>Sultana</v>
      </c>
      <c r="U87" s="111" t="str">
        <f>'01)-JAN''19-RUPALI'!T26</f>
        <v>Paid</v>
      </c>
      <c r="V87" s="95">
        <f>'01)-JAN''19-RUPALI'!U26</f>
        <v>0</v>
      </c>
      <c r="W87" s="214"/>
      <c r="X87" s="113"/>
      <c r="Y87" s="2"/>
      <c r="Z87" s="2"/>
      <c r="AA87" s="2"/>
    </row>
    <row r="88" spans="1:27" ht="15.75" thickBot="1">
      <c r="A88" s="132" t="str">
        <f>'01)-JAN''19-RUPALI'!A27</f>
        <v>Jan'19</v>
      </c>
      <c r="B88" s="53" t="str">
        <f>'01)-JAN''19-RUPALI'!B27</f>
        <v>06.01.19</v>
      </c>
      <c r="C88" s="111" t="str">
        <f>'01)-JAN''19-RUPALI'!C27</f>
        <v>Bank deposited</v>
      </c>
      <c r="D88" s="73">
        <f>'01)-JAN''19-RUPALI'!D27</f>
        <v>14</v>
      </c>
      <c r="E88" s="75" t="str">
        <f>'01)-JAN''19-RUPALI'!E27</f>
        <v>Ayub</v>
      </c>
      <c r="F88" s="97" t="str">
        <f>'01)-JAN''19-RUPALI'!F27</f>
        <v>Monthly Subs.</v>
      </c>
      <c r="G88" s="97"/>
      <c r="H88" s="97" t="str">
        <f>'01)-JAN''19-RUPALI'!G27</f>
        <v>DS-48414</v>
      </c>
      <c r="I88" s="97" t="str">
        <f>'01)-JAN''19-RUPALI'!H27</f>
        <v>M.R # 158</v>
      </c>
      <c r="J88" s="193">
        <f>'01)-JAN''19-RUPALI'!I27</f>
        <v>0</v>
      </c>
      <c r="K88" s="193">
        <f>'01)-JAN''19-RUPALI'!J27</f>
        <v>0</v>
      </c>
      <c r="L88" s="193">
        <f>'01)-JAN''19-RUPALI'!K27</f>
        <v>2000</v>
      </c>
      <c r="M88" s="193">
        <f>'01)-JAN''19-RUPALI'!L27</f>
        <v>0</v>
      </c>
      <c r="N88" s="193">
        <f>'01)-JAN''19-RUPALI'!M27</f>
        <v>0</v>
      </c>
      <c r="O88" s="193">
        <f>'01)-JAN''19-RUPALI'!N27</f>
        <v>0</v>
      </c>
      <c r="P88" s="193">
        <f>'01)-JAN''19-RUPALI'!O27</f>
        <v>2000</v>
      </c>
      <c r="Q88" s="193">
        <f>'01)-JAN''19-RUPALI'!P27</f>
        <v>0</v>
      </c>
      <c r="R88" s="217">
        <f>'01)-JAN''19-RUPALI'!Q27</f>
        <v>395650</v>
      </c>
      <c r="S88" s="182">
        <f>'01)-JAN''19-RUPALI'!R27</f>
        <v>14</v>
      </c>
      <c r="T88" s="53" t="str">
        <f>'01)-JAN''19-RUPALI'!S27</f>
        <v>Ayub</v>
      </c>
      <c r="U88" s="111" t="str">
        <f>'01)-JAN''19-RUPALI'!T27</f>
        <v>Paid</v>
      </c>
      <c r="V88" s="218" t="str">
        <f>'01)-JAN''19-RUPALI'!U27</f>
        <v>B.St. 395,650 Ok.</v>
      </c>
      <c r="W88" s="214"/>
      <c r="X88" s="113"/>
      <c r="Y88" s="2"/>
      <c r="Z88" s="2"/>
      <c r="AA88" s="2"/>
    </row>
    <row r="89" spans="1:27" ht="15">
      <c r="A89" s="97" t="str">
        <f>'01)-JAN''19-RUPALI'!A28</f>
        <v>Jan'19</v>
      </c>
      <c r="B89" s="54" t="str">
        <f>'01)-JAN''19-RUPALI'!B28</f>
        <v>07.01.19</v>
      </c>
      <c r="C89" s="96" t="str">
        <f>'01)-JAN''19-RUPALI'!C28</f>
        <v>Bank deposited</v>
      </c>
      <c r="D89" s="109" t="str">
        <f>'01)-JAN''19-RUPALI'!D28</f>
        <v>06</v>
      </c>
      <c r="E89" s="97" t="str">
        <f>'01)-JAN''19-RUPALI'!E28</f>
        <v>B.Karim</v>
      </c>
      <c r="F89" s="97" t="str">
        <f>'01)-JAN''19-RUPALI'!F28</f>
        <v>Monthly Subs.</v>
      </c>
      <c r="G89" s="97"/>
      <c r="H89" s="97" t="str">
        <f>'01)-JAN''19-RUPALI'!G28</f>
        <v>DS-46241</v>
      </c>
      <c r="I89" s="97" t="str">
        <f>'01)-JAN''19-RUPALI'!H28</f>
        <v>M.R # 159</v>
      </c>
      <c r="J89" s="193">
        <f>'01)-JAN''19-RUPALI'!I28</f>
        <v>0</v>
      </c>
      <c r="K89" s="193">
        <f>'01)-JAN''19-RUPALI'!J28</f>
        <v>0</v>
      </c>
      <c r="L89" s="193">
        <f>'01)-JAN''19-RUPALI'!K28</f>
        <v>2000</v>
      </c>
      <c r="M89" s="193">
        <f>'01)-JAN''19-RUPALI'!L28</f>
        <v>0</v>
      </c>
      <c r="N89" s="193">
        <f>'01)-JAN''19-RUPALI'!M28</f>
        <v>0</v>
      </c>
      <c r="O89" s="193">
        <f>'01)-JAN''19-RUPALI'!N28</f>
        <v>0</v>
      </c>
      <c r="P89" s="193">
        <f>'01)-JAN''19-RUPALI'!O28</f>
        <v>2000</v>
      </c>
      <c r="Q89" s="193">
        <f>'01)-JAN''19-RUPALI'!P28</f>
        <v>0</v>
      </c>
      <c r="R89" s="193">
        <f>'01)-JAN''19-RUPALI'!Q28</f>
        <v>397650</v>
      </c>
      <c r="S89" s="182">
        <f>'01)-JAN''19-RUPALI'!R28</f>
        <v>15</v>
      </c>
      <c r="T89" s="53" t="str">
        <f>'01)-JAN''19-RUPALI'!S28</f>
        <v>Rasel</v>
      </c>
      <c r="U89" s="111" t="str">
        <f>'01)-JAN''19-RUPALI'!T28</f>
        <v>Paid</v>
      </c>
      <c r="V89" s="95">
        <f>'01)-JAN''19-RUPALI'!U28</f>
        <v>0</v>
      </c>
      <c r="W89" s="197"/>
      <c r="X89" s="113"/>
      <c r="Y89" s="2"/>
      <c r="Z89" s="2"/>
      <c r="AA89" s="2"/>
    </row>
    <row r="90" spans="1:27" ht="15">
      <c r="A90" s="97" t="str">
        <f>'01)-JAN''19-RUPALI'!A29</f>
        <v>Jan'19</v>
      </c>
      <c r="B90" s="54" t="str">
        <f>'01)-JAN''19-RUPALI'!B29</f>
        <v>07.01.19</v>
      </c>
      <c r="C90" s="96" t="str">
        <f>'01)-JAN''19-RUPALI'!C29</f>
        <v>Bank deposited</v>
      </c>
      <c r="D90" s="109" t="str">
        <f>'01)-JAN''19-RUPALI'!D29</f>
        <v>07</v>
      </c>
      <c r="E90" s="97" t="str">
        <f>'01)-JAN''19-RUPALI'!E29</f>
        <v>K.Nahar</v>
      </c>
      <c r="F90" s="97" t="str">
        <f>'01)-JAN''19-RUPALI'!F29</f>
        <v>Monthly Subs.</v>
      </c>
      <c r="G90" s="97"/>
      <c r="H90" s="97" t="str">
        <f>'01)-JAN''19-RUPALI'!G29</f>
        <v>DS-46241</v>
      </c>
      <c r="I90" s="97" t="str">
        <f>'01)-JAN''19-RUPALI'!H29</f>
        <v>M.R # 160</v>
      </c>
      <c r="J90" s="193">
        <f>'01)-JAN''19-RUPALI'!I29</f>
        <v>0</v>
      </c>
      <c r="K90" s="193">
        <f>'01)-JAN''19-RUPALI'!J29</f>
        <v>0</v>
      </c>
      <c r="L90" s="193">
        <f>'01)-JAN''19-RUPALI'!K29</f>
        <v>2000</v>
      </c>
      <c r="M90" s="193">
        <f>'01)-JAN''19-RUPALI'!L29</f>
        <v>0</v>
      </c>
      <c r="N90" s="193">
        <f>'01)-JAN''19-RUPALI'!M29</f>
        <v>0</v>
      </c>
      <c r="O90" s="193">
        <f>'01)-JAN''19-RUPALI'!N29</f>
        <v>0</v>
      </c>
      <c r="P90" s="193">
        <f>'01)-JAN''19-RUPALI'!O29</f>
        <v>2000</v>
      </c>
      <c r="Q90" s="193">
        <f>'01)-JAN''19-RUPALI'!P29</f>
        <v>0</v>
      </c>
      <c r="R90" s="193">
        <f>'01)-JAN''19-RUPALI'!Q29</f>
        <v>399650</v>
      </c>
      <c r="S90" s="182">
        <f>'01)-JAN''19-RUPALI'!R29</f>
        <v>16</v>
      </c>
      <c r="T90" s="53" t="str">
        <f>'01)-JAN''19-RUPALI'!S29</f>
        <v>Rafiqual</v>
      </c>
      <c r="U90" s="111" t="str">
        <f>'01)-JAN''19-RUPALI'!T29</f>
        <v>Paid</v>
      </c>
      <c r="V90" s="95">
        <f>'01)-JAN''19-RUPALI'!U29</f>
        <v>0</v>
      </c>
      <c r="W90" s="197"/>
      <c r="X90" s="113"/>
      <c r="Y90" s="2"/>
      <c r="Z90" s="2"/>
      <c r="AA90" s="2"/>
    </row>
    <row r="91" spans="1:27" ht="15">
      <c r="A91" s="97" t="str">
        <f>'01)-JAN''19-RUPALI'!A30</f>
        <v>Jan'19</v>
      </c>
      <c r="B91" s="54" t="str">
        <f>'01)-JAN''19-RUPALI'!B30</f>
        <v>08.01.19</v>
      </c>
      <c r="C91" s="96" t="str">
        <f>'01)-JAN''19-RUPALI'!C30</f>
        <v>Bank deposited</v>
      </c>
      <c r="D91" s="109" t="str">
        <f>'01)-JAN''19-RUPALI'!D30</f>
        <v>09</v>
      </c>
      <c r="E91" s="97" t="str">
        <f>'01)-JAN''19-RUPALI'!E30</f>
        <v>Habibul</v>
      </c>
      <c r="F91" s="97" t="str">
        <f>'01)-JAN''19-RUPALI'!F30</f>
        <v>Monthly Subs.</v>
      </c>
      <c r="G91" s="97"/>
      <c r="H91" s="97" t="str">
        <f>'01)-JAN''19-RUPALI'!G30</f>
        <v>DS-31286</v>
      </c>
      <c r="I91" s="97" t="str">
        <f>'01)-JAN''19-RUPALI'!H30</f>
        <v>M.R # 161</v>
      </c>
      <c r="J91" s="193">
        <f>'01)-JAN''19-RUPALI'!I30</f>
        <v>0</v>
      </c>
      <c r="K91" s="193">
        <f>'01)-JAN''19-RUPALI'!J30</f>
        <v>0</v>
      </c>
      <c r="L91" s="193">
        <f>'01)-JAN''19-RUPALI'!K30</f>
        <v>2000</v>
      </c>
      <c r="M91" s="193">
        <f>'01)-JAN''19-RUPALI'!L30</f>
        <v>0</v>
      </c>
      <c r="N91" s="193">
        <f>'01)-JAN''19-RUPALI'!M30</f>
        <v>0</v>
      </c>
      <c r="O91" s="193">
        <f>'01)-JAN''19-RUPALI'!N30</f>
        <v>0</v>
      </c>
      <c r="P91" s="193">
        <f>'01)-JAN''19-RUPALI'!O30</f>
        <v>2000</v>
      </c>
      <c r="Q91" s="193">
        <f>'01)-JAN''19-RUPALI'!P30</f>
        <v>0</v>
      </c>
      <c r="R91" s="193">
        <f>'01)-JAN''19-RUPALI'!Q30</f>
        <v>401650</v>
      </c>
      <c r="S91" s="182">
        <f>'01)-JAN''19-RUPALI'!R30</f>
        <v>0</v>
      </c>
      <c r="T91" s="53">
        <f>'01)-JAN''19-RUPALI'!S30</f>
        <v>0</v>
      </c>
      <c r="U91" s="111">
        <f>'01)-JAN''19-RUPALI'!T30</f>
        <v>0</v>
      </c>
      <c r="V91" s="95">
        <f>'01)-JAN''19-RUPALI'!U30</f>
        <v>0</v>
      </c>
      <c r="W91" s="197"/>
      <c r="X91" s="113"/>
      <c r="Y91" s="2"/>
      <c r="Z91" s="2"/>
      <c r="AA91" s="2"/>
    </row>
    <row r="92" spans="1:27" ht="15.75" thickBot="1">
      <c r="A92" s="243" t="str">
        <f>'01)-JAN''19-RUPALI'!A31</f>
        <v>Jan'19</v>
      </c>
      <c r="B92" s="244" t="str">
        <f>'01)-JAN''19-RUPALI'!B31</f>
        <v>31.01.19</v>
      </c>
      <c r="C92" s="245" t="str">
        <f>'01)-JAN''19-RUPALI'!C31</f>
        <v>Bank deposited</v>
      </c>
      <c r="D92" s="246">
        <f>'01)-JAN''19-RUPALI'!D31</f>
        <v>14</v>
      </c>
      <c r="E92" s="243" t="str">
        <f>'01)-JAN''19-RUPALI'!E31</f>
        <v>Ayub</v>
      </c>
      <c r="F92" s="243" t="str">
        <f>'01)-JAN''19-RUPALI'!F31</f>
        <v>Land pur-Phase-2</v>
      </c>
      <c r="G92" s="243"/>
      <c r="H92" s="243" t="str">
        <f>'01)-JAN''19-RUPALI'!G31</f>
        <v>DS-48415</v>
      </c>
      <c r="I92" s="243" t="str">
        <f>'01)-JAN''19-RUPALI'!H31</f>
        <v>M.R # 162</v>
      </c>
      <c r="J92" s="247">
        <f>'01)-JAN''19-RUPALI'!I31</f>
        <v>0</v>
      </c>
      <c r="K92" s="247">
        <f>'01)-JAN''19-RUPALI'!J31</f>
        <v>0</v>
      </c>
      <c r="L92" s="247">
        <f>'01)-JAN''19-RUPALI'!K31</f>
        <v>0</v>
      </c>
      <c r="M92" s="247">
        <f>'01)-JAN''19-RUPALI'!L31</f>
        <v>0</v>
      </c>
      <c r="N92" s="247">
        <f>'01)-JAN''19-RUPALI'!M31</f>
        <v>70000</v>
      </c>
      <c r="O92" s="247">
        <f>'01)-JAN''19-RUPALI'!N31</f>
        <v>0</v>
      </c>
      <c r="P92" s="247">
        <f>'01)-JAN''19-RUPALI'!O31</f>
        <v>70000</v>
      </c>
      <c r="Q92" s="247">
        <f>'01)-JAN''19-RUPALI'!P31</f>
        <v>0</v>
      </c>
      <c r="R92" s="247">
        <f>'01)-JAN''19-RUPALI'!Q31</f>
        <v>471650</v>
      </c>
      <c r="S92" s="248">
        <f>'01)-JAN''19-RUPALI'!R31</f>
        <v>0</v>
      </c>
      <c r="T92" s="249">
        <f>'01)-JAN''19-RUPALI'!S31</f>
        <v>0</v>
      </c>
      <c r="U92" s="250">
        <f>'01)-JAN''19-RUPALI'!T31</f>
        <v>0</v>
      </c>
      <c r="V92" s="251">
        <f>'01)-JAN''19-RUPALI'!U31</f>
        <v>0</v>
      </c>
      <c r="W92" s="242"/>
      <c r="X92" s="113"/>
      <c r="Y92" s="2"/>
      <c r="Z92" s="2"/>
      <c r="AA92" s="2"/>
    </row>
    <row r="93" spans="1:27" ht="15">
      <c r="A93" s="273" t="str">
        <f>'02)-FEB''19-RUPALI'!A14</f>
        <v>Feb'19</v>
      </c>
      <c r="B93" s="274" t="str">
        <f>'02)-FEB''19-RUPALI'!B14</f>
        <v>03.02.19</v>
      </c>
      <c r="C93" s="274" t="str">
        <f>'02)-FEB''19-RUPALI'!C14</f>
        <v>Cash deposited</v>
      </c>
      <c r="D93" s="273">
        <f>'02)-FEB''19-RUPALI'!D14</f>
        <v>16</v>
      </c>
      <c r="E93" s="275" t="str">
        <f>'02)-FEB''19-RUPALI'!E14</f>
        <v>Rafiqual</v>
      </c>
      <c r="F93" s="273" t="str">
        <f>'02)-FEB''19-RUPALI'!F14</f>
        <v>Monthly Subs.</v>
      </c>
      <c r="G93" s="275" t="str">
        <f>'02)-FEB''19-RUPALI'!G14</f>
        <v>Feb'19</v>
      </c>
      <c r="H93" s="273" t="str">
        <f>'02)-FEB''19-RUPALI'!H14</f>
        <v>DS-48474</v>
      </c>
      <c r="I93" s="275" t="str">
        <f>'02)-FEB''19-RUPALI'!I14</f>
        <v>M.R # 163</v>
      </c>
      <c r="J93" s="280">
        <f>'02)-FEB''19-RUPALI'!J14</f>
        <v>0</v>
      </c>
      <c r="K93" s="278">
        <f>'02)-FEB''19-RUPALI'!K14</f>
        <v>0</v>
      </c>
      <c r="L93" s="280">
        <f>'02)-FEB''19-RUPALI'!L14</f>
        <v>2000</v>
      </c>
      <c r="M93" s="278">
        <f>'02)-FEB''19-RUPALI'!M14</f>
        <v>0</v>
      </c>
      <c r="N93" s="278">
        <f>'02)-FEB''19-RUPALI'!N14</f>
        <v>0</v>
      </c>
      <c r="O93" s="281">
        <f>'02)-FEB''19-RUPALI'!O14</f>
        <v>0</v>
      </c>
      <c r="P93" s="278">
        <f>'02)-FEB''19-RUPALI'!P14</f>
        <v>2000</v>
      </c>
      <c r="Q93" s="278">
        <f>'02)-FEB''19-RUPALI'!Q14</f>
        <v>0</v>
      </c>
      <c r="R93" s="281">
        <f>'02)-FEB''19-RUPALI'!R14</f>
        <v>473650</v>
      </c>
      <c r="S93" s="274" t="str">
        <f>'02)-FEB''19-RUPALI'!S14</f>
        <v>01</v>
      </c>
      <c r="T93" s="274" t="str">
        <f>'02)-FEB''19-RUPALI'!T14</f>
        <v>Nasir</v>
      </c>
      <c r="U93" s="274" t="str">
        <f>'02)-FEB''19-RUPALI'!U14</f>
        <v>Paid</v>
      </c>
      <c r="V93" s="274">
        <f>'02)-FEB''19-RUPALI'!V14</f>
        <v>0</v>
      </c>
      <c r="W93" s="275">
        <f>'02)-FEB''19-RUPALI'!W14</f>
        <v>0</v>
      </c>
      <c r="X93" s="113"/>
      <c r="Y93" s="2"/>
      <c r="Z93" s="2"/>
      <c r="AA93" s="2"/>
    </row>
    <row r="94" spans="1:27" ht="15">
      <c r="A94" s="276" t="str">
        <f>'02)-FEB''19-RUPALI'!A15</f>
        <v>Feb'19</v>
      </c>
      <c r="B94" s="272" t="str">
        <f>'02)-FEB''19-RUPALI'!B15</f>
        <v>03.02.19</v>
      </c>
      <c r="C94" s="272" t="str">
        <f>'02)-FEB''19-RUPALI'!C15</f>
        <v>Cash deposited</v>
      </c>
      <c r="D94" s="276" t="str">
        <f>'02)-FEB''19-RUPALI'!D15</f>
        <v>08</v>
      </c>
      <c r="E94" s="277" t="str">
        <f>'02)-FEB''19-RUPALI'!E15</f>
        <v>Monjurul</v>
      </c>
      <c r="F94" s="276" t="str">
        <f>'02)-FEB''19-RUPALI'!F15</f>
        <v>Monthly Subs.</v>
      </c>
      <c r="G94" s="277" t="str">
        <f>'02)-FEB''19-RUPALI'!G15</f>
        <v>Feb'19</v>
      </c>
      <c r="H94" s="276" t="str">
        <f>'02)-FEB''19-RUPALI'!H15</f>
        <v>DS-48475</v>
      </c>
      <c r="I94" s="277" t="str">
        <f>'02)-FEB''19-RUPALI'!I15</f>
        <v>M.R # 164</v>
      </c>
      <c r="J94" s="282">
        <f>'02)-FEB''19-RUPALI'!J15</f>
        <v>0</v>
      </c>
      <c r="K94" s="279">
        <f>'02)-FEB''19-RUPALI'!K15</f>
        <v>0</v>
      </c>
      <c r="L94" s="282">
        <f>'02)-FEB''19-RUPALI'!L15</f>
        <v>2000</v>
      </c>
      <c r="M94" s="279">
        <f>'02)-FEB''19-RUPALI'!M15</f>
        <v>0</v>
      </c>
      <c r="N94" s="279">
        <f>'02)-FEB''19-RUPALI'!N15</f>
        <v>0</v>
      </c>
      <c r="O94" s="283">
        <f>'02)-FEB''19-RUPALI'!O15</f>
        <v>0</v>
      </c>
      <c r="P94" s="279">
        <f>'02)-FEB''19-RUPALI'!P15</f>
        <v>2000</v>
      </c>
      <c r="Q94" s="279">
        <f>'02)-FEB''19-RUPALI'!Q15</f>
        <v>0</v>
      </c>
      <c r="R94" s="283">
        <f>'02)-FEB''19-RUPALI'!R15</f>
        <v>475650</v>
      </c>
      <c r="S94" s="272" t="str">
        <f>'02)-FEB''19-RUPALI'!S15</f>
        <v>02</v>
      </c>
      <c r="T94" s="272" t="str">
        <f>'02)-FEB''19-RUPALI'!T15</f>
        <v>Saiful-1</v>
      </c>
      <c r="U94" s="272">
        <f>'02)-FEB''19-RUPALI'!U15</f>
        <v>0</v>
      </c>
      <c r="V94" s="272">
        <f>'02)-FEB''19-RUPALI'!V15</f>
        <v>0</v>
      </c>
      <c r="W94" s="277">
        <f>'02)-FEB''19-RUPALI'!W15</f>
        <v>0</v>
      </c>
      <c r="X94" s="113"/>
      <c r="Y94" s="2"/>
      <c r="Z94" s="2"/>
      <c r="AA94" s="2"/>
    </row>
    <row r="95" spans="1:27" ht="15">
      <c r="A95" s="276" t="str">
        <f>'02)-FEB''19-RUPALI'!A16</f>
        <v>Feb'19</v>
      </c>
      <c r="B95" s="272" t="str">
        <f>'02)-FEB''19-RUPALI'!B16</f>
        <v>03.02.19</v>
      </c>
      <c r="C95" s="272" t="str">
        <f>'02)-FEB''19-RUPALI'!C16</f>
        <v>Cash deposited</v>
      </c>
      <c r="D95" s="276" t="str">
        <f>'02)-FEB''19-RUPALI'!D16</f>
        <v>08</v>
      </c>
      <c r="E95" s="277" t="str">
        <f>'02)-FEB''19-RUPALI'!E16</f>
        <v>Monjurul</v>
      </c>
      <c r="F95" s="276" t="str">
        <f>'02)-FEB''19-RUPALI'!F16</f>
        <v>Land pur-Phase-2</v>
      </c>
      <c r="G95" s="277" t="str">
        <f>'02)-FEB''19-RUPALI'!G16</f>
        <v>Feb'19</v>
      </c>
      <c r="H95" s="276" t="str">
        <f>'02)-FEB''19-RUPALI'!H16</f>
        <v>DS-48476</v>
      </c>
      <c r="I95" s="277" t="str">
        <f>'02)-FEB''19-RUPALI'!I16</f>
        <v>M.R # 165</v>
      </c>
      <c r="J95" s="282">
        <f>'02)-FEB''19-RUPALI'!J16</f>
        <v>0</v>
      </c>
      <c r="K95" s="279">
        <f>'02)-FEB''19-RUPALI'!K16</f>
        <v>0</v>
      </c>
      <c r="L95" s="282">
        <f>'02)-FEB''19-RUPALI'!L16</f>
        <v>0</v>
      </c>
      <c r="M95" s="279">
        <f>'02)-FEB''19-RUPALI'!M16</f>
        <v>0</v>
      </c>
      <c r="N95" s="279">
        <f>'02)-FEB''19-RUPALI'!N16</f>
        <v>70000</v>
      </c>
      <c r="O95" s="283">
        <f>'02)-FEB''19-RUPALI'!O16</f>
        <v>0</v>
      </c>
      <c r="P95" s="279">
        <f>'02)-FEB''19-RUPALI'!P16</f>
        <v>70000</v>
      </c>
      <c r="Q95" s="279">
        <f>'02)-FEB''19-RUPALI'!Q16</f>
        <v>0</v>
      </c>
      <c r="R95" s="283">
        <f>'02)-FEB''19-RUPALI'!R16</f>
        <v>545650</v>
      </c>
      <c r="S95" s="272" t="str">
        <f>'02)-FEB''19-RUPALI'!S16</f>
        <v>03</v>
      </c>
      <c r="T95" s="272" t="str">
        <f>'02)-FEB''19-RUPALI'!T16</f>
        <v>Saiful-2</v>
      </c>
      <c r="U95" s="272">
        <f>'02)-FEB''19-RUPALI'!U16</f>
        <v>0</v>
      </c>
      <c r="V95" s="272">
        <f>'02)-FEB''19-RUPALI'!V16</f>
        <v>0</v>
      </c>
      <c r="W95" s="277">
        <f>'02)-FEB''19-RUPALI'!W16</f>
        <v>0</v>
      </c>
      <c r="X95" s="113"/>
      <c r="Y95" s="2"/>
      <c r="Z95" s="2"/>
      <c r="AA95" s="2"/>
    </row>
    <row r="96" spans="1:27" ht="15">
      <c r="A96" s="276" t="str">
        <f>'02)-FEB''19-RUPALI'!A17</f>
        <v>Feb'19</v>
      </c>
      <c r="B96" s="272" t="str">
        <f>'02)-FEB''19-RUPALI'!B17</f>
        <v>04.02.19</v>
      </c>
      <c r="C96" s="272" t="str">
        <f>'02)-FEB''19-RUPALI'!C17</f>
        <v>Cash deposited</v>
      </c>
      <c r="D96" s="276" t="str">
        <f>'02)-FEB''19-RUPALI'!D17</f>
        <v>02</v>
      </c>
      <c r="E96" s="277" t="str">
        <f>'02)-FEB''19-RUPALI'!E17</f>
        <v>Saiful-1</v>
      </c>
      <c r="F96" s="276" t="str">
        <f>'02)-FEB''19-RUPALI'!F17</f>
        <v>Land pur-Phase-2</v>
      </c>
      <c r="G96" s="277" t="str">
        <f>'02)-FEB''19-RUPALI'!G17</f>
        <v>Feb'19</v>
      </c>
      <c r="H96" s="276" t="str">
        <f>'02)-FEB''19-RUPALI'!H17</f>
        <v>DS-50899</v>
      </c>
      <c r="I96" s="277" t="str">
        <f>'02)-FEB''19-RUPALI'!I17</f>
        <v>M.R # 166</v>
      </c>
      <c r="J96" s="282">
        <f>'02)-FEB''19-RUPALI'!J17</f>
        <v>0</v>
      </c>
      <c r="K96" s="279">
        <f>'02)-FEB''19-RUPALI'!K17</f>
        <v>0</v>
      </c>
      <c r="L96" s="282">
        <f>'02)-FEB''19-RUPALI'!L17</f>
        <v>0</v>
      </c>
      <c r="M96" s="279">
        <f>'02)-FEB''19-RUPALI'!M17</f>
        <v>0</v>
      </c>
      <c r="N96" s="279">
        <f>'02)-FEB''19-RUPALI'!N17</f>
        <v>40000</v>
      </c>
      <c r="O96" s="283">
        <f>'02)-FEB''19-RUPALI'!O17</f>
        <v>0</v>
      </c>
      <c r="P96" s="279">
        <f>'02)-FEB''19-RUPALI'!P17</f>
        <v>40000</v>
      </c>
      <c r="Q96" s="279">
        <f>'02)-FEB''19-RUPALI'!Q17</f>
        <v>0</v>
      </c>
      <c r="R96" s="283">
        <f>'02)-FEB''19-RUPALI'!R17</f>
        <v>585650</v>
      </c>
      <c r="S96" s="272" t="str">
        <f>'02)-FEB''19-RUPALI'!S17</f>
        <v>04</v>
      </c>
      <c r="T96" s="272" t="str">
        <f>'02)-FEB''19-RUPALI'!T17</f>
        <v>Sany-1</v>
      </c>
      <c r="U96" s="272">
        <f>'02)-FEB''19-RUPALI'!U17</f>
        <v>0</v>
      </c>
      <c r="V96" s="272" t="str">
        <f>'02)-FEB''19-RUPALI'!V17</f>
        <v>Nov'18-Feb'19</v>
      </c>
      <c r="W96" s="277">
        <f>'02)-FEB''19-RUPALI'!W17</f>
        <v>0</v>
      </c>
      <c r="X96" s="113"/>
      <c r="Y96" s="2"/>
      <c r="Z96" s="2"/>
      <c r="AA96" s="2"/>
    </row>
    <row r="97" spans="1:27" ht="15">
      <c r="A97" s="276" t="str">
        <f>'02)-FEB''19-RUPALI'!A18</f>
        <v>Feb'19</v>
      </c>
      <c r="B97" s="272" t="str">
        <f>'02)-FEB''19-RUPALI'!B18</f>
        <v>04.02.19</v>
      </c>
      <c r="C97" s="272" t="str">
        <f>'02)-FEB''19-RUPALI'!C18</f>
        <v>Cheque depodited</v>
      </c>
      <c r="D97" s="276" t="str">
        <f>'02)-FEB''19-RUPALI'!D18</f>
        <v>03</v>
      </c>
      <c r="E97" s="277" t="str">
        <f>'02)-FEB''19-RUPALI'!E18</f>
        <v>Saiful-2</v>
      </c>
      <c r="F97" s="276" t="str">
        <f>'02)-FEB''19-RUPALI'!F18</f>
        <v>Land pur-Phase-2</v>
      </c>
      <c r="G97" s="277" t="str">
        <f>'02)-FEB''19-RUPALI'!G18</f>
        <v>Feb'19</v>
      </c>
      <c r="H97" s="276" t="str">
        <f>'02)-FEB''19-RUPALI'!H18</f>
        <v>DS-50900</v>
      </c>
      <c r="I97" s="277" t="str">
        <f>'02)-FEB''19-RUPALI'!I18</f>
        <v>M.R # 167</v>
      </c>
      <c r="J97" s="282">
        <f>'02)-FEB''19-RUPALI'!J18</f>
        <v>0</v>
      </c>
      <c r="K97" s="279">
        <f>'02)-FEB''19-RUPALI'!K18</f>
        <v>0</v>
      </c>
      <c r="L97" s="282">
        <f>'02)-FEB''19-RUPALI'!L18</f>
        <v>0</v>
      </c>
      <c r="M97" s="279">
        <f>'02)-FEB''19-RUPALI'!M18</f>
        <v>0</v>
      </c>
      <c r="N97" s="279">
        <f>'02)-FEB''19-RUPALI'!N18</f>
        <v>30000</v>
      </c>
      <c r="O97" s="283">
        <f>'02)-FEB''19-RUPALI'!O18</f>
        <v>0</v>
      </c>
      <c r="P97" s="279">
        <f>'02)-FEB''19-RUPALI'!P18</f>
        <v>30000</v>
      </c>
      <c r="Q97" s="279">
        <f>'02)-FEB''19-RUPALI'!Q18</f>
        <v>0</v>
      </c>
      <c r="R97" s="283">
        <f>'02)-FEB''19-RUPALI'!R18</f>
        <v>615650</v>
      </c>
      <c r="S97" s="272" t="str">
        <f>'02)-FEB''19-RUPALI'!S18</f>
        <v>05</v>
      </c>
      <c r="T97" s="272" t="str">
        <f>'02)-FEB''19-RUPALI'!T18</f>
        <v>Sany-2</v>
      </c>
      <c r="U97" s="272">
        <f>'02)-FEB''19-RUPALI'!U18</f>
        <v>0</v>
      </c>
      <c r="V97" s="272" t="str">
        <f>'02)-FEB''19-RUPALI'!V18</f>
        <v>Nov'18-Feb'19</v>
      </c>
      <c r="W97" s="277">
        <f>'02)-FEB''19-RUPALI'!W18</f>
        <v>0</v>
      </c>
      <c r="X97" s="113"/>
      <c r="Y97" s="2"/>
      <c r="Z97" s="2"/>
      <c r="AA97" s="2"/>
    </row>
    <row r="98" spans="1:27" ht="15">
      <c r="A98" s="276" t="str">
        <f>'02)-FEB''19-RUPALI'!A19</f>
        <v>Feb'19</v>
      </c>
      <c r="B98" s="272" t="str">
        <f>'02)-FEB''19-RUPALI'!B19</f>
        <v>04.02.19</v>
      </c>
      <c r="C98" s="272" t="str">
        <f>'02)-FEB''19-RUPALI'!C19</f>
        <v>Cheque depodited</v>
      </c>
      <c r="D98" s="276" t="str">
        <f>'02)-FEB''19-RUPALI'!D19</f>
        <v>03</v>
      </c>
      <c r="E98" s="277" t="str">
        <f>'02)-FEB''19-RUPALI'!E19</f>
        <v>Saiful-2</v>
      </c>
      <c r="F98" s="276" t="str">
        <f>'02)-FEB''19-RUPALI'!F19</f>
        <v>Land pur-Phase-2</v>
      </c>
      <c r="G98" s="277" t="str">
        <f>'02)-FEB''19-RUPALI'!G19</f>
        <v>Feb'19</v>
      </c>
      <c r="H98" s="276" t="str">
        <f>'02)-FEB''19-RUPALI'!H19</f>
        <v>DS-50900</v>
      </c>
      <c r="I98" s="277" t="str">
        <f>'02)-FEB''19-RUPALI'!I19</f>
        <v>M.R # 168</v>
      </c>
      <c r="J98" s="282">
        <f>'02)-FEB''19-RUPALI'!J19</f>
        <v>0</v>
      </c>
      <c r="K98" s="279">
        <f>'02)-FEB''19-RUPALI'!K19</f>
        <v>0</v>
      </c>
      <c r="L98" s="282">
        <f>'02)-FEB''19-RUPALI'!L19</f>
        <v>0</v>
      </c>
      <c r="M98" s="279">
        <f>'02)-FEB''19-RUPALI'!M19</f>
        <v>0</v>
      </c>
      <c r="N98" s="279">
        <f>'02)-FEB''19-RUPALI'!N19</f>
        <v>70000</v>
      </c>
      <c r="O98" s="283">
        <f>'02)-FEB''19-RUPALI'!O19</f>
        <v>0</v>
      </c>
      <c r="P98" s="279">
        <f>'02)-FEB''19-RUPALI'!P19</f>
        <v>70000</v>
      </c>
      <c r="Q98" s="279">
        <f>'02)-FEB''19-RUPALI'!Q19</f>
        <v>0</v>
      </c>
      <c r="R98" s="283">
        <f>'02)-FEB''19-RUPALI'!R19</f>
        <v>685650</v>
      </c>
      <c r="S98" s="272" t="str">
        <f>'02)-FEB''19-RUPALI'!S19</f>
        <v>06</v>
      </c>
      <c r="T98" s="272" t="str">
        <f>'02)-FEB''19-RUPALI'!T19</f>
        <v>B.Karim</v>
      </c>
      <c r="U98" s="272" t="str">
        <f>'02)-FEB''19-RUPALI'!U19</f>
        <v>Paid</v>
      </c>
      <c r="V98" s="272">
        <f>'02)-FEB''19-RUPALI'!V19</f>
        <v>0</v>
      </c>
      <c r="W98" s="277">
        <f>'02)-FEB''19-RUPALI'!W19</f>
        <v>0</v>
      </c>
      <c r="X98" s="113"/>
      <c r="Y98" s="2"/>
      <c r="Z98" s="2"/>
      <c r="AA98" s="2"/>
    </row>
    <row r="99" spans="1:27" ht="15">
      <c r="A99" s="276" t="str">
        <f>'02)-FEB''19-RUPALI'!A20</f>
        <v>Feb'19</v>
      </c>
      <c r="B99" s="272" t="str">
        <f>'02)-FEB''19-RUPALI'!B20</f>
        <v>04.02.19</v>
      </c>
      <c r="C99" s="272" t="str">
        <f>'02)-FEB''19-RUPALI'!C20</f>
        <v>Cheque depodited</v>
      </c>
      <c r="D99" s="276" t="str">
        <f>'02)-FEB''19-RUPALI'!D20</f>
        <v>04</v>
      </c>
      <c r="E99" s="277" t="str">
        <f>'02)-FEB''19-RUPALI'!E20</f>
        <v>Sany-1</v>
      </c>
      <c r="F99" s="276" t="str">
        <f>'02)-FEB''19-RUPALI'!F20</f>
        <v>Land pur-Phase-2</v>
      </c>
      <c r="G99" s="277" t="str">
        <f>'02)-FEB''19-RUPALI'!G20</f>
        <v>Feb'19</v>
      </c>
      <c r="H99" s="276" t="str">
        <f>'02)-FEB''19-RUPALI'!H20</f>
        <v>DS-50900</v>
      </c>
      <c r="I99" s="277" t="str">
        <f>'02)-FEB''19-RUPALI'!I20</f>
        <v>M.R # 169</v>
      </c>
      <c r="J99" s="282">
        <f>'02)-FEB''19-RUPALI'!J20</f>
        <v>0</v>
      </c>
      <c r="K99" s="279">
        <f>'02)-FEB''19-RUPALI'!K20</f>
        <v>0</v>
      </c>
      <c r="L99" s="282">
        <f>'02)-FEB''19-RUPALI'!L20</f>
        <v>0</v>
      </c>
      <c r="M99" s="279">
        <f>'02)-FEB''19-RUPALI'!M20</f>
        <v>0</v>
      </c>
      <c r="N99" s="279">
        <f>'02)-FEB''19-RUPALI'!N20</f>
        <v>70000</v>
      </c>
      <c r="O99" s="283">
        <f>'02)-FEB''19-RUPALI'!O20</f>
        <v>0</v>
      </c>
      <c r="P99" s="279">
        <f>'02)-FEB''19-RUPALI'!P20</f>
        <v>70000</v>
      </c>
      <c r="Q99" s="279">
        <f>'02)-FEB''19-RUPALI'!Q20</f>
        <v>0</v>
      </c>
      <c r="R99" s="283">
        <f>'02)-FEB''19-RUPALI'!R20</f>
        <v>755650</v>
      </c>
      <c r="S99" s="272" t="str">
        <f>'02)-FEB''19-RUPALI'!S20</f>
        <v>07</v>
      </c>
      <c r="T99" s="272" t="str">
        <f>'02)-FEB''19-RUPALI'!T20</f>
        <v>K.Nahar</v>
      </c>
      <c r="U99" s="272" t="str">
        <f>'02)-FEB''19-RUPALI'!U20</f>
        <v>Paid</v>
      </c>
      <c r="V99" s="272">
        <f>'02)-FEB''19-RUPALI'!V20</f>
        <v>0</v>
      </c>
      <c r="W99" s="277">
        <f>'02)-FEB''19-RUPALI'!W20</f>
        <v>0</v>
      </c>
      <c r="X99" s="113"/>
      <c r="Y99" s="2"/>
      <c r="Z99" s="2"/>
      <c r="AA99" s="2"/>
    </row>
    <row r="100" spans="1:27" ht="15">
      <c r="A100" s="276" t="str">
        <f>'02)-FEB''19-RUPALI'!A21</f>
        <v>Feb'19</v>
      </c>
      <c r="B100" s="272" t="str">
        <f>'02)-FEB''19-RUPALI'!B21</f>
        <v>04.02.19</v>
      </c>
      <c r="C100" s="272" t="str">
        <f>'02)-FEB''19-RUPALI'!C21</f>
        <v>Cheque depodited</v>
      </c>
      <c r="D100" s="276" t="str">
        <f>'02)-FEB''19-RUPALI'!D21</f>
        <v>05</v>
      </c>
      <c r="E100" s="277" t="str">
        <f>'02)-FEB''19-RUPALI'!E21</f>
        <v>Sany-2</v>
      </c>
      <c r="F100" s="276" t="str">
        <f>'02)-FEB''19-RUPALI'!F21</f>
        <v>Land pur-Phase-2</v>
      </c>
      <c r="G100" s="277" t="str">
        <f>'02)-FEB''19-RUPALI'!G21</f>
        <v>Feb'19</v>
      </c>
      <c r="H100" s="276" t="str">
        <f>'02)-FEB''19-RUPALI'!H21</f>
        <v>DS-50900</v>
      </c>
      <c r="I100" s="277" t="str">
        <f>'02)-FEB''19-RUPALI'!I21</f>
        <v>M.R # 170</v>
      </c>
      <c r="J100" s="282">
        <f>'02)-FEB''19-RUPALI'!J21</f>
        <v>0</v>
      </c>
      <c r="K100" s="279">
        <f>'02)-FEB''19-RUPALI'!K21</f>
        <v>0</v>
      </c>
      <c r="L100" s="282">
        <f>'02)-FEB''19-RUPALI'!L21</f>
        <v>0</v>
      </c>
      <c r="M100" s="279">
        <f>'02)-FEB''19-RUPALI'!M21</f>
        <v>0</v>
      </c>
      <c r="N100" s="279">
        <f>'02)-FEB''19-RUPALI'!N21</f>
        <v>70000</v>
      </c>
      <c r="O100" s="283">
        <f>'02)-FEB''19-RUPALI'!O21</f>
        <v>0</v>
      </c>
      <c r="P100" s="279">
        <f>'02)-FEB''19-RUPALI'!P21</f>
        <v>70000</v>
      </c>
      <c r="Q100" s="279">
        <f>'02)-FEB''19-RUPALI'!Q21</f>
        <v>0</v>
      </c>
      <c r="R100" s="283">
        <f>'02)-FEB''19-RUPALI'!R21</f>
        <v>825650</v>
      </c>
      <c r="S100" s="272" t="str">
        <f>'02)-FEB''19-RUPALI'!S21</f>
        <v>08</v>
      </c>
      <c r="T100" s="272" t="str">
        <f>'02)-FEB''19-RUPALI'!T21</f>
        <v>Monjurul</v>
      </c>
      <c r="U100" s="272" t="str">
        <f>'02)-FEB''19-RUPALI'!U21</f>
        <v>Paid</v>
      </c>
      <c r="V100" s="272">
        <f>'02)-FEB''19-RUPALI'!V21</f>
        <v>0</v>
      </c>
      <c r="W100" s="277">
        <f>'02)-FEB''19-RUPALI'!W21</f>
        <v>0</v>
      </c>
      <c r="X100" s="113"/>
      <c r="Y100" s="2"/>
      <c r="Z100" s="2"/>
      <c r="AA100" s="2"/>
    </row>
    <row r="101" spans="1:27" ht="15">
      <c r="A101" s="276" t="str">
        <f>'02)-FEB''19-RUPALI'!A22</f>
        <v>Feb'19</v>
      </c>
      <c r="B101" s="272" t="str">
        <f>'02)-FEB''19-RUPALI'!B22</f>
        <v>04.02.19</v>
      </c>
      <c r="C101" s="272" t="str">
        <f>'02)-FEB''19-RUPALI'!C22</f>
        <v>Cash deposited</v>
      </c>
      <c r="D101" s="276">
        <f>'02)-FEB''19-RUPALI'!D22</f>
        <v>11</v>
      </c>
      <c r="E101" s="277" t="str">
        <f>'02)-FEB''19-RUPALI'!E22</f>
        <v>Sajib</v>
      </c>
      <c r="F101" s="276" t="str">
        <f>'02)-FEB''19-RUPALI'!F22</f>
        <v>Monthly Subs.</v>
      </c>
      <c r="G101" s="277" t="str">
        <f>'02)-FEB''19-RUPALI'!G22</f>
        <v>Feb'19</v>
      </c>
      <c r="H101" s="276" t="str">
        <f>'02)-FEB''19-RUPALI'!H22</f>
        <v>DS-2419</v>
      </c>
      <c r="I101" s="277" t="str">
        <f>'02)-FEB''19-RUPALI'!I22</f>
        <v>M.R # 171</v>
      </c>
      <c r="J101" s="282">
        <f>'02)-FEB''19-RUPALI'!J22</f>
        <v>0</v>
      </c>
      <c r="K101" s="279">
        <f>'02)-FEB''19-RUPALI'!K22</f>
        <v>0</v>
      </c>
      <c r="L101" s="282">
        <f>'02)-FEB''19-RUPALI'!L22</f>
        <v>2000</v>
      </c>
      <c r="M101" s="279">
        <f>'02)-FEB''19-RUPALI'!M22</f>
        <v>0</v>
      </c>
      <c r="N101" s="279">
        <f>'02)-FEB''19-RUPALI'!N22</f>
        <v>0</v>
      </c>
      <c r="O101" s="283">
        <f>'02)-FEB''19-RUPALI'!O22</f>
        <v>0</v>
      </c>
      <c r="P101" s="279">
        <f>'02)-FEB''19-RUPALI'!P22</f>
        <v>2000</v>
      </c>
      <c r="Q101" s="279">
        <f>'02)-FEB''19-RUPALI'!Q22</f>
        <v>0</v>
      </c>
      <c r="R101" s="283">
        <f>'02)-FEB''19-RUPALI'!R22</f>
        <v>827650</v>
      </c>
      <c r="S101" s="272" t="str">
        <f>'02)-FEB''19-RUPALI'!S22</f>
        <v>09</v>
      </c>
      <c r="T101" s="272" t="str">
        <f>'02)-FEB''19-RUPALI'!T22</f>
        <v>Habibul</v>
      </c>
      <c r="U101" s="272">
        <f>'02)-FEB''19-RUPALI'!U22</f>
        <v>0</v>
      </c>
      <c r="V101" s="272">
        <f>'02)-FEB''19-RUPALI'!V22</f>
        <v>0</v>
      </c>
      <c r="W101" s="277">
        <f>'02)-FEB''19-RUPALI'!W22</f>
        <v>0</v>
      </c>
      <c r="X101" s="113"/>
      <c r="Y101" s="2"/>
      <c r="Z101" s="2"/>
      <c r="AA101" s="2"/>
    </row>
    <row r="102" spans="1:27" ht="15">
      <c r="A102" s="276" t="str">
        <f>'02)-FEB''19-RUPALI'!A23</f>
        <v>Feb'19</v>
      </c>
      <c r="B102" s="272" t="str">
        <f>'02)-FEB''19-RUPALI'!B23</f>
        <v>04.02.19</v>
      </c>
      <c r="C102" s="272" t="str">
        <f>'02)-FEB''19-RUPALI'!C23</f>
        <v>Cash deposited</v>
      </c>
      <c r="D102" s="276" t="str">
        <f>'02)-FEB''19-RUPALI'!D23</f>
        <v>01</v>
      </c>
      <c r="E102" s="277" t="str">
        <f>'02)-FEB''19-RUPALI'!E23</f>
        <v>Nasir</v>
      </c>
      <c r="F102" s="276" t="str">
        <f>'02)-FEB''19-RUPALI'!F23</f>
        <v>Monthly Subs.</v>
      </c>
      <c r="G102" s="277" t="str">
        <f>'02)-FEB''19-RUPALI'!G23</f>
        <v>Feb'19</v>
      </c>
      <c r="H102" s="276" t="str">
        <f>'02)-FEB''19-RUPALI'!H23</f>
        <v>DS-2419</v>
      </c>
      <c r="I102" s="277" t="str">
        <f>'02)-FEB''19-RUPALI'!I23</f>
        <v>M.R # 172</v>
      </c>
      <c r="J102" s="282">
        <f>'02)-FEB''19-RUPALI'!J23</f>
        <v>0</v>
      </c>
      <c r="K102" s="279">
        <f>'02)-FEB''19-RUPALI'!K23</f>
        <v>0</v>
      </c>
      <c r="L102" s="282">
        <f>'02)-FEB''19-RUPALI'!L23</f>
        <v>2000</v>
      </c>
      <c r="M102" s="279">
        <f>'02)-FEB''19-RUPALI'!M23</f>
        <v>0</v>
      </c>
      <c r="N102" s="279">
        <f>'02)-FEB''19-RUPALI'!N23</f>
        <v>0</v>
      </c>
      <c r="O102" s="283">
        <f>'02)-FEB''19-RUPALI'!O23</f>
        <v>0</v>
      </c>
      <c r="P102" s="279">
        <f>'02)-FEB''19-RUPALI'!P23</f>
        <v>2000</v>
      </c>
      <c r="Q102" s="279">
        <f>'02)-FEB''19-RUPALI'!Q23</f>
        <v>0</v>
      </c>
      <c r="R102" s="283">
        <f>'02)-FEB''19-RUPALI'!R23</f>
        <v>829650</v>
      </c>
      <c r="S102" s="272">
        <f>'02)-FEB''19-RUPALI'!S23</f>
        <v>10</v>
      </c>
      <c r="T102" s="272" t="str">
        <f>'02)-FEB''19-RUPALI'!T23</f>
        <v>Kamrul</v>
      </c>
      <c r="U102" s="272">
        <f>'02)-FEB''19-RUPALI'!U23</f>
        <v>0</v>
      </c>
      <c r="V102" s="272">
        <f>'02)-FEB''19-RUPALI'!V23</f>
        <v>0</v>
      </c>
      <c r="W102" s="277">
        <f>'02)-FEB''19-RUPALI'!W23</f>
        <v>0</v>
      </c>
      <c r="X102" s="113"/>
      <c r="Y102" s="2"/>
      <c r="Z102" s="2"/>
      <c r="AA102" s="2"/>
    </row>
    <row r="103" spans="1:27" ht="15">
      <c r="A103" s="276" t="str">
        <f>'02)-FEB''19-RUPALI'!A24</f>
        <v>Feb'19</v>
      </c>
      <c r="B103" s="272" t="str">
        <f>'02)-FEB''19-RUPALI'!B24</f>
        <v>04.02.19</v>
      </c>
      <c r="C103" s="272" t="str">
        <f>'02)-FEB''19-RUPALI'!C24</f>
        <v>Cash deposited</v>
      </c>
      <c r="D103" s="276">
        <f>'02)-FEB''19-RUPALI'!D24</f>
        <v>10</v>
      </c>
      <c r="E103" s="277" t="str">
        <f>'02)-FEB''19-RUPALI'!E24</f>
        <v>Kamrul</v>
      </c>
      <c r="F103" s="276" t="str">
        <f>'02)-FEB''19-RUPALI'!F24</f>
        <v>Land pur-Phase-1</v>
      </c>
      <c r="G103" s="277" t="str">
        <f>'02)-FEB''19-RUPALI'!G24</f>
        <v>Feb'19</v>
      </c>
      <c r="H103" s="276" t="str">
        <f>'02)-FEB''19-RUPALI'!H24</f>
        <v>DS-2419</v>
      </c>
      <c r="I103" s="277" t="str">
        <f>'02)-FEB''19-RUPALI'!I24</f>
        <v>M.R # 173</v>
      </c>
      <c r="J103" s="282">
        <f>'02)-FEB''19-RUPALI'!J24</f>
        <v>0</v>
      </c>
      <c r="K103" s="279">
        <f>'02)-FEB''19-RUPALI'!K24</f>
        <v>0</v>
      </c>
      <c r="L103" s="282">
        <f>'02)-FEB''19-RUPALI'!L24</f>
        <v>0</v>
      </c>
      <c r="M103" s="279">
        <f>'02)-FEB''19-RUPALI'!M24</f>
        <v>20000</v>
      </c>
      <c r="N103" s="279">
        <f>'02)-FEB''19-RUPALI'!N24</f>
        <v>0</v>
      </c>
      <c r="O103" s="283">
        <f>'02)-FEB''19-RUPALI'!O24</f>
        <v>0</v>
      </c>
      <c r="P103" s="279">
        <f>'02)-FEB''19-RUPALI'!P24</f>
        <v>20000</v>
      </c>
      <c r="Q103" s="279">
        <f>'02)-FEB''19-RUPALI'!Q24</f>
        <v>0</v>
      </c>
      <c r="R103" s="283">
        <f>'02)-FEB''19-RUPALI'!R24</f>
        <v>849650</v>
      </c>
      <c r="S103" s="272">
        <f>'02)-FEB''19-RUPALI'!S24</f>
        <v>11</v>
      </c>
      <c r="T103" s="272" t="str">
        <f>'02)-FEB''19-RUPALI'!T24</f>
        <v>Sajib</v>
      </c>
      <c r="U103" s="272" t="str">
        <f>'02)-FEB''19-RUPALI'!U24</f>
        <v>Paid</v>
      </c>
      <c r="V103" s="272">
        <f>'02)-FEB''19-RUPALI'!V24</f>
        <v>0</v>
      </c>
      <c r="W103" s="277">
        <f>'02)-FEB''19-RUPALI'!W24</f>
        <v>0</v>
      </c>
      <c r="X103" s="113"/>
      <c r="Y103" s="2"/>
      <c r="Z103" s="2"/>
      <c r="AA103" s="2"/>
    </row>
    <row r="104" spans="1:27" ht="15">
      <c r="A104" s="276" t="str">
        <f>'02)-FEB''19-RUPALI'!A25</f>
        <v>Feb'19</v>
      </c>
      <c r="B104" s="272" t="str">
        <f>'02)-FEB''19-RUPALI'!B25</f>
        <v>04.02.19</v>
      </c>
      <c r="C104" s="272" t="str">
        <f>'02)-FEB''19-RUPALI'!C25</f>
        <v>Cash deposited</v>
      </c>
      <c r="D104" s="276">
        <f>'02)-FEB''19-RUPALI'!D25</f>
        <v>10</v>
      </c>
      <c r="E104" s="277" t="str">
        <f>'02)-FEB''19-RUPALI'!E25</f>
        <v>Kamrul</v>
      </c>
      <c r="F104" s="276" t="str">
        <f>'02)-FEB''19-RUPALI'!F25</f>
        <v>Land pur-Phase-2</v>
      </c>
      <c r="G104" s="277" t="str">
        <f>'02)-FEB''19-RUPALI'!G25</f>
        <v>Feb'19</v>
      </c>
      <c r="H104" s="276" t="str">
        <f>'02)-FEB''19-RUPALI'!H25</f>
        <v>DS-2419</v>
      </c>
      <c r="I104" s="277" t="str">
        <f>'02)-FEB''19-RUPALI'!I25</f>
        <v>M.R # 174</v>
      </c>
      <c r="J104" s="282">
        <f>'02)-FEB''19-RUPALI'!J25</f>
        <v>0</v>
      </c>
      <c r="K104" s="279">
        <f>'02)-FEB''19-RUPALI'!K25</f>
        <v>0</v>
      </c>
      <c r="L104" s="282">
        <f>'02)-FEB''19-RUPALI'!L25</f>
        <v>0</v>
      </c>
      <c r="M104" s="279">
        <f>'02)-FEB''19-RUPALI'!M25</f>
        <v>0</v>
      </c>
      <c r="N104" s="279">
        <f>'02)-FEB''19-RUPALI'!N25</f>
        <v>30000</v>
      </c>
      <c r="O104" s="283">
        <f>'02)-FEB''19-RUPALI'!O25</f>
        <v>0</v>
      </c>
      <c r="P104" s="279">
        <f>'02)-FEB''19-RUPALI'!P25</f>
        <v>30000</v>
      </c>
      <c r="Q104" s="279">
        <f>'02)-FEB''19-RUPALI'!Q25</f>
        <v>0</v>
      </c>
      <c r="R104" s="283">
        <f>'02)-FEB''19-RUPALI'!R25</f>
        <v>879650</v>
      </c>
      <c r="S104" s="272">
        <f>'02)-FEB''19-RUPALI'!S25</f>
        <v>12</v>
      </c>
      <c r="T104" s="272" t="str">
        <f>'02)-FEB''19-RUPALI'!T25</f>
        <v>Shahid</v>
      </c>
      <c r="U104" s="272" t="str">
        <f>'02)-FEB''19-RUPALI'!U25</f>
        <v>Paid</v>
      </c>
      <c r="V104" s="272">
        <f>'02)-FEB''19-RUPALI'!V25</f>
        <v>0</v>
      </c>
      <c r="W104" s="277">
        <f>'02)-FEB''19-RUPALI'!W25</f>
        <v>0</v>
      </c>
      <c r="X104" s="113"/>
      <c r="Y104" s="2"/>
      <c r="Z104" s="2"/>
      <c r="AA104" s="2"/>
    </row>
    <row r="105" spans="1:27" ht="15">
      <c r="A105" s="276" t="str">
        <f>'02)-FEB''19-RUPALI'!A26</f>
        <v>Feb'19</v>
      </c>
      <c r="B105" s="272" t="str">
        <f>'02)-FEB''19-RUPALI'!B26</f>
        <v>07.02.19</v>
      </c>
      <c r="C105" s="272" t="str">
        <f>'02)-FEB''19-RUPALI'!C26</f>
        <v>Cash deposited</v>
      </c>
      <c r="D105" s="276">
        <f>'02)-FEB''19-RUPALI'!D26</f>
        <v>12</v>
      </c>
      <c r="E105" s="277" t="str">
        <f>'02)-FEB''19-RUPALI'!E26</f>
        <v>Semul</v>
      </c>
      <c r="F105" s="276" t="str">
        <f>'02)-FEB''19-RUPALI'!F26</f>
        <v>Monthly Subs.</v>
      </c>
      <c r="G105" s="277" t="str">
        <f>'02)-FEB''19-RUPALI'!G26</f>
        <v>Feb'19</v>
      </c>
      <c r="H105" s="276" t="str">
        <f>'02)-FEB''19-RUPALI'!H26</f>
        <v>DS-2420</v>
      </c>
      <c r="I105" s="277" t="str">
        <f>'02)-FEB''19-RUPALI'!I26</f>
        <v>M.R # 175</v>
      </c>
      <c r="J105" s="282">
        <f>'02)-FEB''19-RUPALI'!J26</f>
        <v>0</v>
      </c>
      <c r="K105" s="279">
        <f>'02)-FEB''19-RUPALI'!K26</f>
        <v>0</v>
      </c>
      <c r="L105" s="282">
        <f>'02)-FEB''19-RUPALI'!L26</f>
        <v>2000</v>
      </c>
      <c r="M105" s="279">
        <f>'02)-FEB''19-RUPALI'!M26</f>
        <v>0</v>
      </c>
      <c r="N105" s="279">
        <f>'02)-FEB''19-RUPALI'!N26</f>
        <v>0</v>
      </c>
      <c r="O105" s="283">
        <f>'02)-FEB''19-RUPALI'!O26</f>
        <v>0</v>
      </c>
      <c r="P105" s="279">
        <f>'02)-FEB''19-RUPALI'!P26</f>
        <v>2000</v>
      </c>
      <c r="Q105" s="279">
        <f>'02)-FEB''19-RUPALI'!Q26</f>
        <v>0</v>
      </c>
      <c r="R105" s="283">
        <f>'02)-FEB''19-RUPALI'!R26</f>
        <v>881650</v>
      </c>
      <c r="S105" s="272">
        <f>'02)-FEB''19-RUPALI'!S26</f>
        <v>13</v>
      </c>
      <c r="T105" s="272" t="str">
        <f>'02)-FEB''19-RUPALI'!T26</f>
        <v>Sultana</v>
      </c>
      <c r="U105" s="272" t="str">
        <f>'02)-FEB''19-RUPALI'!U26</f>
        <v>Paid</v>
      </c>
      <c r="V105" s="272">
        <f>'02)-FEB''19-RUPALI'!V26</f>
        <v>0</v>
      </c>
      <c r="W105" s="277">
        <f>'02)-FEB''19-RUPALI'!W26</f>
        <v>0</v>
      </c>
      <c r="X105" s="113"/>
      <c r="Y105" s="2"/>
      <c r="Z105" s="2"/>
      <c r="AA105" s="2"/>
    </row>
    <row r="106" spans="1:27" ht="15">
      <c r="A106" s="276" t="str">
        <f>'02)-FEB''19-RUPALI'!A27</f>
        <v>Feb'19</v>
      </c>
      <c r="B106" s="272" t="str">
        <f>'02)-FEB''19-RUPALI'!B27</f>
        <v>07.02.19</v>
      </c>
      <c r="C106" s="272" t="str">
        <f>'02)-FEB''19-RUPALI'!C27</f>
        <v>Cash deposited</v>
      </c>
      <c r="D106" s="276">
        <f>'02)-FEB''19-RUPALI'!D27</f>
        <v>12</v>
      </c>
      <c r="E106" s="277" t="str">
        <f>'02)-FEB''19-RUPALI'!E27</f>
        <v>Semul</v>
      </c>
      <c r="F106" s="276" t="str">
        <f>'02)-FEB''19-RUPALI'!F27</f>
        <v>Land pur-Phase-2</v>
      </c>
      <c r="G106" s="277" t="str">
        <f>'02)-FEB''19-RUPALI'!G27</f>
        <v>Feb'19</v>
      </c>
      <c r="H106" s="276" t="str">
        <f>'02)-FEB''19-RUPALI'!H27</f>
        <v>DS-2420</v>
      </c>
      <c r="I106" s="277" t="str">
        <f>'02)-FEB''19-RUPALI'!I27</f>
        <v>M.R # 176</v>
      </c>
      <c r="J106" s="282">
        <f>'02)-FEB''19-RUPALI'!J27</f>
        <v>0</v>
      </c>
      <c r="K106" s="279">
        <f>'02)-FEB''19-RUPALI'!K27</f>
        <v>0</v>
      </c>
      <c r="L106" s="282">
        <f>'02)-FEB''19-RUPALI'!L27</f>
        <v>0</v>
      </c>
      <c r="M106" s="279">
        <f>'02)-FEB''19-RUPALI'!M27</f>
        <v>0</v>
      </c>
      <c r="N106" s="279">
        <f>'02)-FEB''19-RUPALI'!N27</f>
        <v>60000</v>
      </c>
      <c r="O106" s="283">
        <f>'02)-FEB''19-RUPALI'!O27</f>
        <v>0</v>
      </c>
      <c r="P106" s="279">
        <f>'02)-FEB''19-RUPALI'!P27</f>
        <v>60000</v>
      </c>
      <c r="Q106" s="279">
        <f>'02)-FEB''19-RUPALI'!Q27</f>
        <v>0</v>
      </c>
      <c r="R106" s="283">
        <f>'02)-FEB''19-RUPALI'!R27</f>
        <v>941650</v>
      </c>
      <c r="S106" s="272">
        <f>'02)-FEB''19-RUPALI'!S27</f>
        <v>14</v>
      </c>
      <c r="T106" s="272" t="str">
        <f>'02)-FEB''19-RUPALI'!T27</f>
        <v>Ayub</v>
      </c>
      <c r="U106" s="272" t="str">
        <f>'02)-FEB''19-RUPALI'!U27</f>
        <v>Paid</v>
      </c>
      <c r="V106" s="272">
        <f>'02)-FEB''19-RUPALI'!V27</f>
        <v>0</v>
      </c>
      <c r="W106" s="277">
        <f>'02)-FEB''19-RUPALI'!W27</f>
        <v>0</v>
      </c>
      <c r="X106" s="113"/>
      <c r="Y106" s="2"/>
      <c r="Z106" s="2"/>
      <c r="AA106" s="2"/>
    </row>
    <row r="107" spans="1:27" ht="15">
      <c r="A107" s="276" t="str">
        <f>'02)-FEB''19-RUPALI'!A28</f>
        <v>Feb'19</v>
      </c>
      <c r="B107" s="272" t="str">
        <f>'02)-FEB''19-RUPALI'!B28</f>
        <v>07.02.19</v>
      </c>
      <c r="C107" s="272" t="str">
        <f>'02)-FEB''19-RUPALI'!C28</f>
        <v>Cash deposited</v>
      </c>
      <c r="D107" s="276">
        <f>'02)-FEB''19-RUPALI'!D28</f>
        <v>13</v>
      </c>
      <c r="E107" s="277" t="str">
        <f>'02)-FEB''19-RUPALI'!E28</f>
        <v>Sultana</v>
      </c>
      <c r="F107" s="276" t="str">
        <f>'02)-FEB''19-RUPALI'!F28</f>
        <v>Monthly Subs.</v>
      </c>
      <c r="G107" s="277" t="str">
        <f>'02)-FEB''19-RUPALI'!G28</f>
        <v>Feb'19</v>
      </c>
      <c r="H107" s="276" t="str">
        <f>'02)-FEB''19-RUPALI'!H28</f>
        <v>DS-2420</v>
      </c>
      <c r="I107" s="277" t="str">
        <f>'02)-FEB''19-RUPALI'!I28</f>
        <v>M.R # 177</v>
      </c>
      <c r="J107" s="282">
        <f>'02)-FEB''19-RUPALI'!J28</f>
        <v>0</v>
      </c>
      <c r="K107" s="279">
        <f>'02)-FEB''19-RUPALI'!K28</f>
        <v>0</v>
      </c>
      <c r="L107" s="282">
        <f>'02)-FEB''19-RUPALI'!L28</f>
        <v>2000</v>
      </c>
      <c r="M107" s="279">
        <f>'02)-FEB''19-RUPALI'!M28</f>
        <v>0</v>
      </c>
      <c r="N107" s="279">
        <f>'02)-FEB''19-RUPALI'!N28</f>
        <v>0</v>
      </c>
      <c r="O107" s="283">
        <f>'02)-FEB''19-RUPALI'!O28</f>
        <v>0</v>
      </c>
      <c r="P107" s="279">
        <f>'02)-FEB''19-RUPALI'!P28</f>
        <v>2000</v>
      </c>
      <c r="Q107" s="279">
        <f>'02)-FEB''19-RUPALI'!Q28</f>
        <v>0</v>
      </c>
      <c r="R107" s="283">
        <f>'02)-FEB''19-RUPALI'!R28</f>
        <v>943650</v>
      </c>
      <c r="S107" s="272">
        <f>'02)-FEB''19-RUPALI'!S28</f>
        <v>15</v>
      </c>
      <c r="T107" s="272" t="str">
        <f>'02)-FEB''19-RUPALI'!T28</f>
        <v>Rasel</v>
      </c>
      <c r="U107" s="272">
        <f>'02)-FEB''19-RUPALI'!U28</f>
        <v>0</v>
      </c>
      <c r="V107" s="272">
        <f>'02)-FEB''19-RUPALI'!V28</f>
        <v>0</v>
      </c>
      <c r="W107" s="277">
        <f>'02)-FEB''19-RUPALI'!W28</f>
        <v>0</v>
      </c>
      <c r="X107" s="113"/>
      <c r="Y107" s="2"/>
      <c r="Z107" s="2"/>
      <c r="AA107" s="2"/>
    </row>
    <row r="108" spans="1:27" ht="15">
      <c r="A108" s="276" t="str">
        <f>'02)-FEB''19-RUPALI'!A29</f>
        <v>Feb'19</v>
      </c>
      <c r="B108" s="272" t="str">
        <f>'02)-FEB''19-RUPALI'!B29</f>
        <v>07.02.19</v>
      </c>
      <c r="C108" s="272" t="str">
        <f>'02)-FEB''19-RUPALI'!C29</f>
        <v>Cash deposited</v>
      </c>
      <c r="D108" s="276">
        <f>'02)-FEB''19-RUPALI'!D29</f>
        <v>13</v>
      </c>
      <c r="E108" s="277" t="str">
        <f>'02)-FEB''19-RUPALI'!E29</f>
        <v>Sultana</v>
      </c>
      <c r="F108" s="276" t="str">
        <f>'02)-FEB''19-RUPALI'!F29</f>
        <v>Land pur-Phase-2</v>
      </c>
      <c r="G108" s="277" t="str">
        <f>'02)-FEB''19-RUPALI'!G29</f>
        <v>Feb'19</v>
      </c>
      <c r="H108" s="276" t="str">
        <f>'02)-FEB''19-RUPALI'!H29</f>
        <v>DS-2420</v>
      </c>
      <c r="I108" s="277" t="str">
        <f>'02)-FEB''19-RUPALI'!I29</f>
        <v>M.R # 178</v>
      </c>
      <c r="J108" s="282">
        <f>'02)-FEB''19-RUPALI'!J29</f>
        <v>0</v>
      </c>
      <c r="K108" s="279">
        <f>'02)-FEB''19-RUPALI'!K29</f>
        <v>0</v>
      </c>
      <c r="L108" s="282">
        <f>'02)-FEB''19-RUPALI'!L29</f>
        <v>0</v>
      </c>
      <c r="M108" s="279">
        <f>'02)-FEB''19-RUPALI'!M29</f>
        <v>0</v>
      </c>
      <c r="N108" s="279">
        <f>'02)-FEB''19-RUPALI'!N29</f>
        <v>70000</v>
      </c>
      <c r="O108" s="283">
        <f>'02)-FEB''19-RUPALI'!O29</f>
        <v>0</v>
      </c>
      <c r="P108" s="279">
        <f>'02)-FEB''19-RUPALI'!P29</f>
        <v>70000</v>
      </c>
      <c r="Q108" s="279">
        <f>'02)-FEB''19-RUPALI'!Q29</f>
        <v>0</v>
      </c>
      <c r="R108" s="283">
        <f>'02)-FEB''19-RUPALI'!R29</f>
        <v>1013650</v>
      </c>
      <c r="S108" s="272">
        <f>'02)-FEB''19-RUPALI'!S29</f>
        <v>16</v>
      </c>
      <c r="T108" s="272" t="str">
        <f>'02)-FEB''19-RUPALI'!T29</f>
        <v>Rafiqual</v>
      </c>
      <c r="U108" s="272" t="str">
        <f>'02)-FEB''19-RUPALI'!U29</f>
        <v>Paid</v>
      </c>
      <c r="V108" s="272">
        <f>'02)-FEB''19-RUPALI'!V29</f>
        <v>0</v>
      </c>
      <c r="W108" s="277">
        <f>'02)-FEB''19-RUPALI'!W29</f>
        <v>0</v>
      </c>
      <c r="X108" s="113"/>
      <c r="Y108" s="2"/>
      <c r="Z108" s="2"/>
      <c r="AA108" s="2"/>
    </row>
    <row r="109" spans="1:27" ht="15">
      <c r="A109" s="276" t="str">
        <f>'02)-FEB''19-RUPALI'!A30</f>
        <v>Feb'19</v>
      </c>
      <c r="B109" s="272" t="str">
        <f>'02)-FEB''19-RUPALI'!B30</f>
        <v>07.02.19</v>
      </c>
      <c r="C109" s="272" t="str">
        <f>'02)-FEB''19-RUPALI'!C30</f>
        <v>Cash deposited</v>
      </c>
      <c r="D109" s="276">
        <f>'02)-FEB''19-RUPALI'!D30</f>
        <v>11</v>
      </c>
      <c r="E109" s="277" t="str">
        <f>'02)-FEB''19-RUPALI'!E30</f>
        <v>Sajib</v>
      </c>
      <c r="F109" s="276" t="str">
        <f>'02)-FEB''19-RUPALI'!F30</f>
        <v>Land pur-Phase-2</v>
      </c>
      <c r="G109" s="277" t="str">
        <f>'02)-FEB''19-RUPALI'!G30</f>
        <v>Feb'19</v>
      </c>
      <c r="H109" s="276" t="str">
        <f>'02)-FEB''19-RUPALI'!H30</f>
        <v>DS-50751</v>
      </c>
      <c r="I109" s="277" t="str">
        <f>'02)-FEB''19-RUPALI'!I30</f>
        <v>M.R # 179</v>
      </c>
      <c r="J109" s="282">
        <f>'02)-FEB''19-RUPALI'!J30</f>
        <v>0</v>
      </c>
      <c r="K109" s="279">
        <f>'02)-FEB''19-RUPALI'!K30</f>
        <v>0</v>
      </c>
      <c r="L109" s="282">
        <f>'02)-FEB''19-RUPALI'!L30</f>
        <v>0</v>
      </c>
      <c r="M109" s="279">
        <f>'02)-FEB''19-RUPALI'!M30</f>
        <v>0</v>
      </c>
      <c r="N109" s="279">
        <f>'02)-FEB''19-RUPALI'!N30</f>
        <v>70000</v>
      </c>
      <c r="O109" s="283">
        <f>'02)-FEB''19-RUPALI'!O30</f>
        <v>0</v>
      </c>
      <c r="P109" s="279">
        <f>'02)-FEB''19-RUPALI'!P30</f>
        <v>70000</v>
      </c>
      <c r="Q109" s="279">
        <f>'02)-FEB''19-RUPALI'!Q30</f>
        <v>0</v>
      </c>
      <c r="R109" s="283">
        <f>'02)-FEB''19-RUPALI'!R30</f>
        <v>1083650</v>
      </c>
      <c r="S109" s="272">
        <f>'02)-FEB''19-RUPALI'!S30</f>
        <v>0</v>
      </c>
      <c r="T109" s="272">
        <f>'02)-FEB''19-RUPALI'!T30</f>
        <v>0</v>
      </c>
      <c r="U109" s="272">
        <f>'02)-FEB''19-RUPALI'!U30</f>
        <v>0</v>
      </c>
      <c r="V109" s="272">
        <f>'02)-FEB''19-RUPALI'!V30</f>
        <v>0</v>
      </c>
      <c r="W109" s="277">
        <f>'02)-FEB''19-RUPALI'!W30</f>
        <v>0</v>
      </c>
      <c r="X109" s="113"/>
      <c r="Y109" s="2"/>
      <c r="Z109" s="2"/>
      <c r="AA109" s="2"/>
    </row>
    <row r="110" spans="1:27" ht="15">
      <c r="A110" s="276" t="str">
        <f>'02)-FEB''19-RUPALI'!A31</f>
        <v>Feb'19</v>
      </c>
      <c r="B110" s="272" t="str">
        <f>'02)-FEB''19-RUPALI'!B31</f>
        <v>07.02.19</v>
      </c>
      <c r="C110" s="272" t="str">
        <f>'02)-FEB''19-RUPALI'!C31</f>
        <v>Cash deposited</v>
      </c>
      <c r="D110" s="276">
        <f>'02)-FEB''19-RUPALI'!D31</f>
        <v>10</v>
      </c>
      <c r="E110" s="277" t="str">
        <f>'02)-FEB''19-RUPALI'!E31</f>
        <v>Kamrul</v>
      </c>
      <c r="F110" s="276" t="str">
        <f>'02)-FEB''19-RUPALI'!F31</f>
        <v>Land pur-Phase-2</v>
      </c>
      <c r="G110" s="277" t="str">
        <f>'02)-FEB''19-RUPALI'!G31</f>
        <v>Feb'19</v>
      </c>
      <c r="H110" s="276" t="str">
        <f>'02)-FEB''19-RUPALI'!H31</f>
        <v>DS-50752</v>
      </c>
      <c r="I110" s="277" t="str">
        <f>'02)-FEB''19-RUPALI'!I31</f>
        <v>M.R # 180</v>
      </c>
      <c r="J110" s="282">
        <f>'02)-FEB''19-RUPALI'!J31</f>
        <v>0</v>
      </c>
      <c r="K110" s="279">
        <f>'02)-FEB''19-RUPALI'!K31</f>
        <v>0</v>
      </c>
      <c r="L110" s="282">
        <f>'02)-FEB''19-RUPALI'!L31</f>
        <v>0</v>
      </c>
      <c r="M110" s="279">
        <f>'02)-FEB''19-RUPALI'!M31</f>
        <v>0</v>
      </c>
      <c r="N110" s="279">
        <f>'02)-FEB''19-RUPALI'!N31</f>
        <v>10000</v>
      </c>
      <c r="O110" s="283">
        <f>'02)-FEB''19-RUPALI'!O31</f>
        <v>0</v>
      </c>
      <c r="P110" s="279">
        <f>'02)-FEB''19-RUPALI'!P31</f>
        <v>10000</v>
      </c>
      <c r="Q110" s="279">
        <f>'02)-FEB''19-RUPALI'!Q31</f>
        <v>0</v>
      </c>
      <c r="R110" s="283">
        <f>'02)-FEB''19-RUPALI'!R31</f>
        <v>1093650</v>
      </c>
      <c r="S110" s="272">
        <f>'02)-FEB''19-RUPALI'!S31</f>
        <v>0</v>
      </c>
      <c r="T110" s="272">
        <f>'02)-FEB''19-RUPALI'!T31</f>
        <v>0</v>
      </c>
      <c r="U110" s="272">
        <f>'02)-FEB''19-RUPALI'!U31</f>
        <v>0</v>
      </c>
      <c r="V110" s="272">
        <f>'02)-FEB''19-RUPALI'!V31</f>
        <v>0</v>
      </c>
      <c r="W110" s="277">
        <f>'02)-FEB''19-RUPALI'!W31</f>
        <v>0</v>
      </c>
      <c r="X110" s="113"/>
      <c r="Y110" s="2"/>
      <c r="Z110" s="2"/>
      <c r="AA110" s="2"/>
    </row>
    <row r="111" spans="1:27" ht="15">
      <c r="A111" s="276" t="str">
        <f>'02)-FEB''19-RUPALI'!A32</f>
        <v>Feb'19</v>
      </c>
      <c r="B111" s="272" t="str">
        <f>'02)-FEB''19-RUPALI'!B32</f>
        <v>13.02.19</v>
      </c>
      <c r="C111" s="272" t="str">
        <f>'02)-FEB''19-RUPALI'!C32</f>
        <v>Cash deposited</v>
      </c>
      <c r="D111" s="276" t="str">
        <f>'02)-FEB''19-RUPALI'!D32</f>
        <v>06</v>
      </c>
      <c r="E111" s="277" t="str">
        <f>'02)-FEB''19-RUPALI'!E32</f>
        <v>B.Karim</v>
      </c>
      <c r="F111" s="276" t="str">
        <f>'02)-FEB''19-RUPALI'!F32</f>
        <v>Monthly Subs.</v>
      </c>
      <c r="G111" s="277" t="str">
        <f>'02)-FEB''19-RUPALI'!G32</f>
        <v>Feb'19</v>
      </c>
      <c r="H111" s="276" t="str">
        <f>'02)-FEB''19-RUPALI'!H32</f>
        <v>DS-46242</v>
      </c>
      <c r="I111" s="277" t="str">
        <f>'02)-FEB''19-RUPALI'!I32</f>
        <v>M.R # 181</v>
      </c>
      <c r="J111" s="282">
        <f>'02)-FEB''19-RUPALI'!J32</f>
        <v>0</v>
      </c>
      <c r="K111" s="279">
        <f>'02)-FEB''19-RUPALI'!K32</f>
        <v>0</v>
      </c>
      <c r="L111" s="282">
        <f>'02)-FEB''19-RUPALI'!L32</f>
        <v>2000</v>
      </c>
      <c r="M111" s="279">
        <f>'02)-FEB''19-RUPALI'!M32</f>
        <v>0</v>
      </c>
      <c r="N111" s="279">
        <f>'02)-FEB''19-RUPALI'!N32</f>
        <v>0</v>
      </c>
      <c r="O111" s="283">
        <f>'02)-FEB''19-RUPALI'!O32</f>
        <v>0</v>
      </c>
      <c r="P111" s="279">
        <f>'02)-FEB''19-RUPALI'!P32</f>
        <v>2000</v>
      </c>
      <c r="Q111" s="279">
        <f>'02)-FEB''19-RUPALI'!Q32</f>
        <v>0</v>
      </c>
      <c r="R111" s="283">
        <f>'02)-FEB''19-RUPALI'!R32</f>
        <v>1095650</v>
      </c>
      <c r="S111" s="272">
        <f>'02)-FEB''19-RUPALI'!S32</f>
        <v>0</v>
      </c>
      <c r="T111" s="272">
        <f>'02)-FEB''19-RUPALI'!T32</f>
        <v>0</v>
      </c>
      <c r="U111" s="272">
        <f>'02)-FEB''19-RUPALI'!U32</f>
        <v>0</v>
      </c>
      <c r="V111" s="272">
        <f>'02)-FEB''19-RUPALI'!V32</f>
        <v>0</v>
      </c>
      <c r="W111" s="277">
        <f>'02)-FEB''19-RUPALI'!W32</f>
        <v>0</v>
      </c>
      <c r="X111" s="113"/>
      <c r="Y111" s="2"/>
      <c r="Z111" s="2"/>
      <c r="AA111" s="2"/>
    </row>
    <row r="112" spans="1:27" ht="15">
      <c r="A112" s="276" t="str">
        <f>'02)-FEB''19-RUPALI'!A33</f>
        <v>Feb'19</v>
      </c>
      <c r="B112" s="272" t="str">
        <f>'02)-FEB''19-RUPALI'!B33</f>
        <v>13.02.19</v>
      </c>
      <c r="C112" s="272" t="str">
        <f>'02)-FEB''19-RUPALI'!C33</f>
        <v>Cash deposited</v>
      </c>
      <c r="D112" s="276">
        <f>'02)-FEB''19-RUPALI'!D33</f>
        <v>15</v>
      </c>
      <c r="E112" s="277" t="str">
        <f>'02)-FEB''19-RUPALI'!E33</f>
        <v>Rasel</v>
      </c>
      <c r="F112" s="276" t="str">
        <f>'02)-FEB''19-RUPALI'!F33</f>
        <v>Land pur-Phase-2</v>
      </c>
      <c r="G112" s="277" t="str">
        <f>'02)-FEB''19-RUPALI'!G33</f>
        <v>Feb'19</v>
      </c>
      <c r="H112" s="276" t="str">
        <f>'02)-FEB''19-RUPALI'!H33</f>
        <v>DS-55980</v>
      </c>
      <c r="I112" s="277" t="str">
        <f>'02)-FEB''19-RUPALI'!I33</f>
        <v>M.R # 182</v>
      </c>
      <c r="J112" s="282">
        <f>'02)-FEB''19-RUPALI'!J33</f>
        <v>0</v>
      </c>
      <c r="K112" s="279">
        <f>'02)-FEB''19-RUPALI'!K33</f>
        <v>0</v>
      </c>
      <c r="L112" s="282">
        <f>'02)-FEB''19-RUPALI'!L33</f>
        <v>0</v>
      </c>
      <c r="M112" s="279">
        <f>'02)-FEB''19-RUPALI'!M33</f>
        <v>0</v>
      </c>
      <c r="N112" s="279">
        <f>'02)-FEB''19-RUPALI'!N33</f>
        <v>50000</v>
      </c>
      <c r="O112" s="283">
        <f>'02)-FEB''19-RUPALI'!O33</f>
        <v>0</v>
      </c>
      <c r="P112" s="279">
        <f>'02)-FEB''19-RUPALI'!P33</f>
        <v>50000</v>
      </c>
      <c r="Q112" s="279">
        <f>'02)-FEB''19-RUPALI'!Q33</f>
        <v>0</v>
      </c>
      <c r="R112" s="283">
        <f>'02)-FEB''19-RUPALI'!R33</f>
        <v>1145650</v>
      </c>
      <c r="S112" s="272">
        <f>'02)-FEB''19-RUPALI'!S33</f>
        <v>0</v>
      </c>
      <c r="T112" s="272">
        <f>'02)-FEB''19-RUPALI'!T33</f>
        <v>0</v>
      </c>
      <c r="U112" s="272">
        <f>'02)-FEB''19-RUPALI'!U33</f>
        <v>0</v>
      </c>
      <c r="V112" s="272">
        <f>'02)-FEB''19-RUPALI'!V33</f>
        <v>0</v>
      </c>
      <c r="W112" s="277">
        <f>'02)-FEB''19-RUPALI'!W33</f>
        <v>0</v>
      </c>
      <c r="X112" s="113"/>
      <c r="Y112" s="2"/>
      <c r="Z112" s="2"/>
      <c r="AA112" s="2"/>
    </row>
    <row r="113" spans="1:27" ht="15">
      <c r="A113" s="276" t="str">
        <f>'02)-FEB''19-RUPALI'!A34</f>
        <v>Feb'19</v>
      </c>
      <c r="B113" s="272" t="str">
        <f>'02)-FEB''19-RUPALI'!B34</f>
        <v>14.02.19</v>
      </c>
      <c r="C113" s="272" t="str">
        <f>'02)-FEB''19-RUPALI'!C34</f>
        <v>Cash deposited</v>
      </c>
      <c r="D113" s="276">
        <f>'02)-FEB''19-RUPALI'!D34</f>
        <v>7</v>
      </c>
      <c r="E113" s="277" t="str">
        <f>'02)-FEB''19-RUPALI'!E34</f>
        <v>K.Nahar</v>
      </c>
      <c r="F113" s="276" t="str">
        <f>'02)-FEB''19-RUPALI'!F34</f>
        <v>Monthly Subs.</v>
      </c>
      <c r="G113" s="277" t="str">
        <f>'02)-FEB''19-RUPALI'!G34</f>
        <v>Feb'19</v>
      </c>
      <c r="H113" s="276" t="str">
        <f>'02)-FEB''19-RUPALI'!H34</f>
        <v>DS-46243</v>
      </c>
      <c r="I113" s="277" t="str">
        <f>'02)-FEB''19-RUPALI'!I34</f>
        <v>M.R # 183</v>
      </c>
      <c r="J113" s="282">
        <f>'02)-FEB''19-RUPALI'!J34</f>
        <v>0</v>
      </c>
      <c r="K113" s="279">
        <f>'02)-FEB''19-RUPALI'!K34</f>
        <v>0</v>
      </c>
      <c r="L113" s="282">
        <f>'02)-FEB''19-RUPALI'!L34</f>
        <v>2000</v>
      </c>
      <c r="M113" s="279">
        <f>'02)-FEB''19-RUPALI'!M34</f>
        <v>0</v>
      </c>
      <c r="N113" s="279">
        <f>'02)-FEB''19-RUPALI'!N34</f>
        <v>0</v>
      </c>
      <c r="O113" s="283">
        <f>'02)-FEB''19-RUPALI'!O34</f>
        <v>0</v>
      </c>
      <c r="P113" s="279">
        <f>'02)-FEB''19-RUPALI'!P34</f>
        <v>2000</v>
      </c>
      <c r="Q113" s="279">
        <f>'02)-FEB''19-RUPALI'!Q34</f>
        <v>0</v>
      </c>
      <c r="R113" s="283">
        <f>'02)-FEB''19-RUPALI'!R34</f>
        <v>1147650</v>
      </c>
      <c r="S113" s="272">
        <f>'02)-FEB''19-RUPALI'!S34</f>
        <v>0</v>
      </c>
      <c r="T113" s="272">
        <f>'02)-FEB''19-RUPALI'!T34</f>
        <v>0</v>
      </c>
      <c r="U113" s="272">
        <f>'02)-FEB''19-RUPALI'!U34</f>
        <v>0</v>
      </c>
      <c r="V113" s="272">
        <f>'02)-FEB''19-RUPALI'!V34</f>
        <v>0</v>
      </c>
      <c r="W113" s="277">
        <f>'02)-FEB''19-RUPALI'!W34</f>
        <v>0</v>
      </c>
      <c r="X113" s="113"/>
      <c r="Y113" s="2"/>
      <c r="Z113" s="2"/>
      <c r="AA113" s="2"/>
    </row>
    <row r="114" spans="1:27" ht="15">
      <c r="A114" s="276" t="str">
        <f>'02)-FEB''19-RUPALI'!A35</f>
        <v>Feb'19</v>
      </c>
      <c r="B114" s="272" t="str">
        <f>'02)-FEB''19-RUPALI'!B35</f>
        <v>14.02.19</v>
      </c>
      <c r="C114" s="272" t="str">
        <f>'02)-FEB''19-RUPALI'!C35</f>
        <v>Cash deposited</v>
      </c>
      <c r="D114" s="276">
        <f>'02)-FEB''19-RUPALI'!D35</f>
        <v>14</v>
      </c>
      <c r="E114" s="277" t="str">
        <f>'02)-FEB''19-RUPALI'!E35</f>
        <v>Ayub</v>
      </c>
      <c r="F114" s="276" t="str">
        <f>'02)-FEB''19-RUPALI'!F35</f>
        <v>Monthly Subs.</v>
      </c>
      <c r="G114" s="277" t="str">
        <f>'02)-FEB''19-RUPALI'!G35</f>
        <v>Feb'19</v>
      </c>
      <c r="H114" s="276" t="str">
        <f>'02)-FEB''19-RUPALI'!H35</f>
        <v>DS-48416</v>
      </c>
      <c r="I114" s="277" t="str">
        <f>'02)-FEB''19-RUPALI'!I35</f>
        <v>M.R # 184</v>
      </c>
      <c r="J114" s="282">
        <f>'02)-FEB''19-RUPALI'!J35</f>
        <v>0</v>
      </c>
      <c r="K114" s="279">
        <f>'02)-FEB''19-RUPALI'!K35</f>
        <v>0</v>
      </c>
      <c r="L114" s="282">
        <f>'02)-FEB''19-RUPALI'!L35</f>
        <v>2000</v>
      </c>
      <c r="M114" s="279">
        <f>'02)-FEB''19-RUPALI'!M35</f>
        <v>0</v>
      </c>
      <c r="N114" s="279">
        <f>'02)-FEB''19-RUPALI'!N35</f>
        <v>0</v>
      </c>
      <c r="O114" s="283">
        <f>'02)-FEB''19-RUPALI'!O35</f>
        <v>0</v>
      </c>
      <c r="P114" s="279">
        <f>'02)-FEB''19-RUPALI'!P35</f>
        <v>2000</v>
      </c>
      <c r="Q114" s="279">
        <f>'02)-FEB''19-RUPALI'!Q35</f>
        <v>0</v>
      </c>
      <c r="R114" s="283">
        <f>'02)-FEB''19-RUPALI'!R35</f>
        <v>1149650</v>
      </c>
      <c r="S114" s="272">
        <f>'02)-FEB''19-RUPALI'!S35</f>
        <v>0</v>
      </c>
      <c r="T114" s="272">
        <f>'02)-FEB''19-RUPALI'!T35</f>
        <v>0</v>
      </c>
      <c r="U114" s="272">
        <f>'02)-FEB''19-RUPALI'!U35</f>
        <v>0</v>
      </c>
      <c r="V114" s="272">
        <f>'02)-FEB''19-RUPALI'!V35</f>
        <v>0</v>
      </c>
      <c r="W114" s="277">
        <f>'02)-FEB''19-RUPALI'!W35</f>
        <v>0</v>
      </c>
      <c r="X114" s="113"/>
      <c r="Y114" s="2"/>
      <c r="Z114" s="2"/>
      <c r="AA114" s="2"/>
    </row>
    <row r="115" spans="1:27" ht="15">
      <c r="A115" s="276" t="str">
        <f>'02)-FEB''19-RUPALI'!A36</f>
        <v>Feb'19</v>
      </c>
      <c r="B115" s="272" t="str">
        <f>'02)-FEB''19-RUPALI'!B36</f>
        <v>14.02.19</v>
      </c>
      <c r="C115" s="272" t="str">
        <f>'02)-FEB''19-RUPALI'!C36</f>
        <v>Cash deposited</v>
      </c>
      <c r="D115" s="276" t="str">
        <f>'02)-FEB''19-RUPALI'!D36</f>
        <v>06</v>
      </c>
      <c r="E115" s="277" t="str">
        <f>'02)-FEB''19-RUPALI'!E36</f>
        <v>Nasir</v>
      </c>
      <c r="F115" s="276" t="str">
        <f>'02)-FEB''19-RUPALI'!F36</f>
        <v>Land pur-Phase-2</v>
      </c>
      <c r="G115" s="277" t="str">
        <f>'02)-FEB''19-RUPALI'!G36</f>
        <v>Feb'19</v>
      </c>
      <c r="H115" s="276" t="str">
        <f>'02)-FEB''19-RUPALI'!H36</f>
        <v>DS-50753</v>
      </c>
      <c r="I115" s="277" t="str">
        <f>'02)-FEB''19-RUPALI'!I36</f>
        <v>M.R # 185</v>
      </c>
      <c r="J115" s="282">
        <f>'02)-FEB''19-RUPALI'!J36</f>
        <v>0</v>
      </c>
      <c r="K115" s="279">
        <f>'02)-FEB''19-RUPALI'!K36</f>
        <v>0</v>
      </c>
      <c r="L115" s="282">
        <f>'02)-FEB''19-RUPALI'!L36</f>
        <v>0</v>
      </c>
      <c r="M115" s="279">
        <f>'02)-FEB''19-RUPALI'!M36</f>
        <v>0</v>
      </c>
      <c r="N115" s="279">
        <f>'02)-FEB''19-RUPALI'!N36</f>
        <v>60000</v>
      </c>
      <c r="O115" s="283">
        <f>'02)-FEB''19-RUPALI'!O36</f>
        <v>0</v>
      </c>
      <c r="P115" s="279">
        <f>'02)-FEB''19-RUPALI'!P36</f>
        <v>60000</v>
      </c>
      <c r="Q115" s="279">
        <f>'02)-FEB''19-RUPALI'!Q36</f>
        <v>0</v>
      </c>
      <c r="R115" s="283">
        <f>'02)-FEB''19-RUPALI'!R36</f>
        <v>1209650</v>
      </c>
      <c r="S115" s="272">
        <f>'02)-FEB''19-RUPALI'!S36</f>
        <v>0</v>
      </c>
      <c r="T115" s="272">
        <f>'02)-FEB''19-RUPALI'!T36</f>
        <v>0</v>
      </c>
      <c r="U115" s="272">
        <f>'02)-FEB''19-RUPALI'!U36</f>
        <v>0</v>
      </c>
      <c r="V115" s="272">
        <f>'02)-FEB''19-RUPALI'!V36</f>
        <v>0</v>
      </c>
      <c r="W115" s="277">
        <f>'02)-FEB''19-RUPALI'!W36</f>
        <v>0</v>
      </c>
      <c r="X115" s="113"/>
      <c r="Y115" s="2"/>
      <c r="Z115" s="2"/>
      <c r="AA115" s="2"/>
    </row>
    <row r="116" spans="1:27" ht="15">
      <c r="A116" s="276" t="str">
        <f>'02)-FEB''19-RUPALI'!A37</f>
        <v>Feb'19</v>
      </c>
      <c r="B116" s="272" t="str">
        <f>'02)-FEB''19-RUPALI'!B37</f>
        <v>17.02.19</v>
      </c>
      <c r="C116" s="272">
        <f>'02)-FEB''19-RUPALI'!C37</f>
        <v>0</v>
      </c>
      <c r="D116" s="276">
        <f>'02)-FEB''19-RUPALI'!D37</f>
        <v>12</v>
      </c>
      <c r="E116" s="277" t="str">
        <f>'02)-FEB''19-RUPALI'!E37</f>
        <v>Semul</v>
      </c>
      <c r="F116" s="276" t="str">
        <f>'02)-FEB''19-RUPALI'!F37</f>
        <v>Land pur-Phase-2</v>
      </c>
      <c r="G116" s="277" t="str">
        <f>'02)-FEB''19-RUPALI'!G37</f>
        <v>Feb'19</v>
      </c>
      <c r="H116" s="276" t="str">
        <f>'02)-FEB''19-RUPALI'!H37</f>
        <v>DS-50754</v>
      </c>
      <c r="I116" s="277" t="str">
        <f>'02)-FEB''19-RUPALI'!I37</f>
        <v>M.R # 186</v>
      </c>
      <c r="J116" s="282">
        <f>'02)-FEB''19-RUPALI'!J37</f>
        <v>0</v>
      </c>
      <c r="K116" s="279">
        <f>'02)-FEB''19-RUPALI'!K37</f>
        <v>0</v>
      </c>
      <c r="L116" s="282">
        <f>'02)-FEB''19-RUPALI'!L37</f>
        <v>0</v>
      </c>
      <c r="M116" s="279">
        <f>'02)-FEB''19-RUPALI'!M37</f>
        <v>0</v>
      </c>
      <c r="N116" s="279">
        <f>'02)-FEB''19-RUPALI'!N37</f>
        <v>10000</v>
      </c>
      <c r="O116" s="283">
        <f>'02)-FEB''19-RUPALI'!O37</f>
        <v>0</v>
      </c>
      <c r="P116" s="279">
        <f>'02)-FEB''19-RUPALI'!P37</f>
        <v>10000</v>
      </c>
      <c r="Q116" s="279">
        <f>'02)-FEB''19-RUPALI'!Q37</f>
        <v>0</v>
      </c>
      <c r="R116" s="283">
        <f>'02)-FEB''19-RUPALI'!R37</f>
        <v>1219650</v>
      </c>
      <c r="S116" s="272">
        <f>'02)-FEB''19-RUPALI'!S37</f>
        <v>0</v>
      </c>
      <c r="T116" s="272">
        <f>'02)-FEB''19-RUPALI'!T37</f>
        <v>0</v>
      </c>
      <c r="U116" s="272">
        <f>'02)-FEB''19-RUPALI'!U37</f>
        <v>0</v>
      </c>
      <c r="V116" s="272">
        <f>'02)-FEB''19-RUPALI'!V37</f>
        <v>0</v>
      </c>
      <c r="W116" s="277">
        <f>'02)-FEB''19-RUPALI'!W37</f>
        <v>0</v>
      </c>
      <c r="X116" s="113"/>
      <c r="Y116" s="2"/>
      <c r="Z116" s="2"/>
      <c r="AA116" s="2"/>
    </row>
    <row r="117" spans="1:27" ht="15">
      <c r="A117" s="276" t="str">
        <f>'02)-FEB''19-RUPALI'!A38</f>
        <v>Feb'19</v>
      </c>
      <c r="B117" s="272" t="str">
        <f>'02)-FEB''19-RUPALI'!B38</f>
        <v>18.02.18</v>
      </c>
      <c r="C117" s="272">
        <f>'02)-FEB''19-RUPALI'!C38</f>
        <v>0</v>
      </c>
      <c r="D117" s="276">
        <f>'02)-FEB''19-RUPALI'!D38</f>
        <v>10</v>
      </c>
      <c r="E117" s="277" t="str">
        <f>'02)-FEB''19-RUPALI'!E38</f>
        <v>Kamrul</v>
      </c>
      <c r="F117" s="276" t="str">
        <f>'02)-FEB''19-RUPALI'!F38</f>
        <v>Land pur-Phase-2</v>
      </c>
      <c r="G117" s="277" t="str">
        <f>'02)-FEB''19-RUPALI'!G38</f>
        <v>Feb'19</v>
      </c>
      <c r="H117" s="276" t="str">
        <f>'02)-FEB''19-RUPALI'!H38</f>
        <v>DS-50755</v>
      </c>
      <c r="I117" s="277" t="str">
        <f>'02)-FEB''19-RUPALI'!I38</f>
        <v>M.R # 187</v>
      </c>
      <c r="J117" s="282">
        <f>'02)-FEB''19-RUPALI'!J38</f>
        <v>0</v>
      </c>
      <c r="K117" s="279">
        <f>'02)-FEB''19-RUPALI'!K38</f>
        <v>0</v>
      </c>
      <c r="L117" s="282">
        <f>'02)-FEB''19-RUPALI'!L38</f>
        <v>0</v>
      </c>
      <c r="M117" s="279">
        <f>'02)-FEB''19-RUPALI'!M38</f>
        <v>0</v>
      </c>
      <c r="N117" s="279">
        <f>'02)-FEB''19-RUPALI'!N38</f>
        <v>30000</v>
      </c>
      <c r="O117" s="283">
        <f>'02)-FEB''19-RUPALI'!O38</f>
        <v>0</v>
      </c>
      <c r="P117" s="279">
        <f>'02)-FEB''19-RUPALI'!P38</f>
        <v>30000</v>
      </c>
      <c r="Q117" s="279">
        <f>'02)-FEB''19-RUPALI'!Q38</f>
        <v>0</v>
      </c>
      <c r="R117" s="283">
        <f>'02)-FEB''19-RUPALI'!R38</f>
        <v>1249650</v>
      </c>
      <c r="S117" s="272">
        <f>'02)-FEB''19-RUPALI'!S38</f>
        <v>0</v>
      </c>
      <c r="T117" s="272">
        <f>'02)-FEB''19-RUPALI'!T38</f>
        <v>0</v>
      </c>
      <c r="U117" s="272">
        <f>'02)-FEB''19-RUPALI'!U38</f>
        <v>0</v>
      </c>
      <c r="V117" s="272">
        <f>'02)-FEB''19-RUPALI'!V38</f>
        <v>0</v>
      </c>
      <c r="W117" s="277">
        <f>'02)-FEB''19-RUPALI'!W38</f>
        <v>0</v>
      </c>
      <c r="X117" s="113"/>
      <c r="Y117" s="2"/>
      <c r="Z117" s="2"/>
      <c r="AA117" s="2"/>
    </row>
    <row r="118" spans="1:27" ht="15">
      <c r="A118" s="276" t="str">
        <f>'02)-FEB''19-RUPALI'!A39</f>
        <v>Feb'19</v>
      </c>
      <c r="B118" s="272" t="str">
        <f>'02)-FEB''19-RUPALI'!B39</f>
        <v>19.02.19</v>
      </c>
      <c r="C118" s="272">
        <f>'02)-FEB''19-RUPALI'!C39</f>
        <v>0</v>
      </c>
      <c r="D118" s="276" t="str">
        <f>'02)-FEB''19-RUPALI'!D39</f>
        <v>02</v>
      </c>
      <c r="E118" s="277" t="str">
        <f>'02)-FEB''19-RUPALI'!E39</f>
        <v>Saiful-1</v>
      </c>
      <c r="F118" s="276" t="str">
        <f>'02)-FEB''19-RUPALI'!F39</f>
        <v>Monthly Subs.</v>
      </c>
      <c r="G118" s="277" t="str">
        <f>'02)-FEB''19-RUPALI'!G39</f>
        <v>Feb'19</v>
      </c>
      <c r="H118" s="276" t="str">
        <f>'02)-FEB''19-RUPALI'!H39</f>
        <v>DS-50804</v>
      </c>
      <c r="I118" s="277" t="str">
        <f>'02)-FEB''19-RUPALI'!I39</f>
        <v>M.R # 188</v>
      </c>
      <c r="J118" s="282">
        <f>'02)-FEB''19-RUPALI'!J39</f>
        <v>0</v>
      </c>
      <c r="K118" s="279">
        <f>'02)-FEB''19-RUPALI'!K39</f>
        <v>0</v>
      </c>
      <c r="L118" s="282">
        <f>'02)-FEB''19-RUPALI'!L39</f>
        <v>2000</v>
      </c>
      <c r="M118" s="279">
        <f>'02)-FEB''19-RUPALI'!M39</f>
        <v>0</v>
      </c>
      <c r="N118" s="279">
        <f>'02)-FEB''19-RUPALI'!N39</f>
        <v>0</v>
      </c>
      <c r="O118" s="283">
        <f>'02)-FEB''19-RUPALI'!O39</f>
        <v>0</v>
      </c>
      <c r="P118" s="279">
        <f>'02)-FEB''19-RUPALI'!P39</f>
        <v>2000</v>
      </c>
      <c r="Q118" s="279">
        <f>'02)-FEB''19-RUPALI'!Q39</f>
        <v>0</v>
      </c>
      <c r="R118" s="283">
        <f>'02)-FEB''19-RUPALI'!R39</f>
        <v>1251650</v>
      </c>
      <c r="S118" s="272">
        <f>'02)-FEB''19-RUPALI'!S39</f>
        <v>0</v>
      </c>
      <c r="T118" s="272">
        <f>'02)-FEB''19-RUPALI'!T39</f>
        <v>0</v>
      </c>
      <c r="U118" s="272">
        <f>'02)-FEB''19-RUPALI'!U39</f>
        <v>0</v>
      </c>
      <c r="V118" s="272">
        <f>'02)-FEB''19-RUPALI'!V39</f>
        <v>0</v>
      </c>
      <c r="W118" s="277">
        <f>'02)-FEB''19-RUPALI'!W39</f>
        <v>0</v>
      </c>
      <c r="X118" s="113"/>
      <c r="Y118" s="2"/>
      <c r="Z118" s="2"/>
      <c r="AA118" s="2"/>
    </row>
    <row r="119" spans="1:27" ht="15">
      <c r="A119" s="276" t="str">
        <f>'02)-FEB''19-RUPALI'!A40</f>
        <v>Feb'19</v>
      </c>
      <c r="B119" s="272" t="str">
        <f>'02)-FEB''19-RUPALI'!B40</f>
        <v>19.02.19</v>
      </c>
      <c r="C119" s="272">
        <f>'02)-FEB''19-RUPALI'!C40</f>
        <v>0</v>
      </c>
      <c r="D119" s="276" t="str">
        <f>'02)-FEB''19-RUPALI'!D40</f>
        <v>03</v>
      </c>
      <c r="E119" s="277" t="str">
        <f>'02)-FEB''19-RUPALI'!E40</f>
        <v>Saiful-2</v>
      </c>
      <c r="F119" s="276" t="str">
        <f>'02)-FEB''19-RUPALI'!F40</f>
        <v>Monthly Subs.</v>
      </c>
      <c r="G119" s="277" t="str">
        <f>'02)-FEB''19-RUPALI'!G40</f>
        <v>Feb'19</v>
      </c>
      <c r="H119" s="276" t="str">
        <f>'02)-FEB''19-RUPALI'!H40</f>
        <v>DS-50804</v>
      </c>
      <c r="I119" s="277" t="str">
        <f>'02)-FEB''19-RUPALI'!I40</f>
        <v>M.R # 189</v>
      </c>
      <c r="J119" s="282">
        <f>'02)-FEB''19-RUPALI'!J40</f>
        <v>0</v>
      </c>
      <c r="K119" s="279">
        <f>'02)-FEB''19-RUPALI'!K40</f>
        <v>0</v>
      </c>
      <c r="L119" s="282">
        <f>'02)-FEB''19-RUPALI'!L40</f>
        <v>2000</v>
      </c>
      <c r="M119" s="279">
        <f>'02)-FEB''19-RUPALI'!M40</f>
        <v>0</v>
      </c>
      <c r="N119" s="279">
        <f>'02)-FEB''19-RUPALI'!N40</f>
        <v>0</v>
      </c>
      <c r="O119" s="283">
        <f>'02)-FEB''19-RUPALI'!O40</f>
        <v>0</v>
      </c>
      <c r="P119" s="279">
        <f>'02)-FEB''19-RUPALI'!P40</f>
        <v>2000</v>
      </c>
      <c r="Q119" s="279">
        <f>'02)-FEB''19-RUPALI'!Q40</f>
        <v>0</v>
      </c>
      <c r="R119" s="283">
        <f>'02)-FEB''19-RUPALI'!R40</f>
        <v>1253650</v>
      </c>
      <c r="S119" s="272">
        <f>'02)-FEB''19-RUPALI'!S40</f>
        <v>0</v>
      </c>
      <c r="T119" s="272">
        <f>'02)-FEB''19-RUPALI'!T40</f>
        <v>0</v>
      </c>
      <c r="U119" s="272">
        <f>'02)-FEB''19-RUPALI'!U40</f>
        <v>0</v>
      </c>
      <c r="V119" s="272">
        <f>'02)-FEB''19-RUPALI'!V40</f>
        <v>0</v>
      </c>
      <c r="W119" s="277">
        <f>'02)-FEB''19-RUPALI'!W40</f>
        <v>0</v>
      </c>
      <c r="X119" s="113"/>
      <c r="Y119" s="2"/>
      <c r="Z119" s="2"/>
      <c r="AA119" s="2"/>
    </row>
    <row r="120" spans="1:27" ht="15">
      <c r="A120" s="276" t="str">
        <f>'02)-FEB''19-RUPALI'!A41</f>
        <v>Feb'19</v>
      </c>
      <c r="B120" s="272" t="str">
        <f>'02)-FEB''19-RUPALI'!B41</f>
        <v>19.02.19</v>
      </c>
      <c r="C120" s="272">
        <f>'02)-FEB''19-RUPALI'!C41</f>
        <v>0</v>
      </c>
      <c r="D120" s="276">
        <f>'02)-FEB''19-RUPALI'!D41</f>
        <v>15</v>
      </c>
      <c r="E120" s="277" t="str">
        <f>'02)-FEB''19-RUPALI'!E41</f>
        <v>Rasel</v>
      </c>
      <c r="F120" s="276" t="str">
        <f>'02)-FEB''19-RUPALI'!F41</f>
        <v>Land pur-Phase-2</v>
      </c>
      <c r="G120" s="277" t="str">
        <f>'02)-FEB''19-RUPALI'!G41</f>
        <v>Feb'19</v>
      </c>
      <c r="H120" s="276" t="str">
        <f>'02)-FEB''19-RUPALI'!H41</f>
        <v>DS-50802</v>
      </c>
      <c r="I120" s="277" t="str">
        <f>'02)-FEB''19-RUPALI'!I41</f>
        <v>M.R # 190</v>
      </c>
      <c r="J120" s="282">
        <f>'02)-FEB''19-RUPALI'!J41</f>
        <v>0</v>
      </c>
      <c r="K120" s="279">
        <f>'02)-FEB''19-RUPALI'!K41</f>
        <v>0</v>
      </c>
      <c r="L120" s="282">
        <f>'02)-FEB''19-RUPALI'!L41</f>
        <v>0</v>
      </c>
      <c r="M120" s="279">
        <f>'02)-FEB''19-RUPALI'!M41</f>
        <v>0</v>
      </c>
      <c r="N120" s="279">
        <f>'02)-FEB''19-RUPALI'!N41</f>
        <v>20000</v>
      </c>
      <c r="O120" s="283">
        <f>'02)-FEB''19-RUPALI'!O41</f>
        <v>0</v>
      </c>
      <c r="P120" s="279">
        <f>'02)-FEB''19-RUPALI'!P41</f>
        <v>20000</v>
      </c>
      <c r="Q120" s="279">
        <f>'02)-FEB''19-RUPALI'!Q41</f>
        <v>0</v>
      </c>
      <c r="R120" s="283">
        <f>'02)-FEB''19-RUPALI'!R41</f>
        <v>1273650</v>
      </c>
      <c r="S120" s="272">
        <f>'02)-FEB''19-RUPALI'!S41</f>
        <v>0</v>
      </c>
      <c r="T120" s="272">
        <f>'02)-FEB''19-RUPALI'!T41</f>
        <v>0</v>
      </c>
      <c r="U120" s="272">
        <f>'02)-FEB''19-RUPALI'!U41</f>
        <v>0</v>
      </c>
      <c r="V120" s="272">
        <f>'02)-FEB''19-RUPALI'!V41</f>
        <v>0</v>
      </c>
      <c r="W120" s="277">
        <f>'02)-FEB''19-RUPALI'!W41</f>
        <v>0</v>
      </c>
      <c r="X120" s="113"/>
      <c r="Y120" s="2"/>
      <c r="Z120" s="2"/>
      <c r="AA120" s="2"/>
    </row>
    <row r="121" spans="1:27" ht="15">
      <c r="A121" s="276" t="str">
        <f>'02)-FEB''19-RUPALI'!A42</f>
        <v>Feb'19</v>
      </c>
      <c r="B121" s="272" t="str">
        <f>'02)-FEB''19-RUPALI'!B42</f>
        <v>26.02.19</v>
      </c>
      <c r="C121" s="272">
        <f>'02)-FEB''19-RUPALI'!C42</f>
        <v>0</v>
      </c>
      <c r="D121" s="276">
        <f>'02)-FEB''19-RUPALI'!D42</f>
        <v>10</v>
      </c>
      <c r="E121" s="277" t="str">
        <f>'02)-FEB''19-RUPALI'!E42</f>
        <v>Kamrul</v>
      </c>
      <c r="F121" s="276" t="str">
        <f>'02)-FEB''19-RUPALI'!F42</f>
        <v>Monthly Subs.</v>
      </c>
      <c r="G121" s="277" t="str">
        <f>'02)-FEB''19-RUPALI'!G42</f>
        <v>Feb'19</v>
      </c>
      <c r="H121" s="276" t="str">
        <f>'02)-FEB''19-RUPALI'!H42</f>
        <v>DS-</v>
      </c>
      <c r="I121" s="277" t="str">
        <f>'02)-FEB''19-RUPALI'!I42</f>
        <v>M.R # 191</v>
      </c>
      <c r="J121" s="282">
        <f>'02)-FEB''19-RUPALI'!J42</f>
        <v>0</v>
      </c>
      <c r="K121" s="279">
        <f>'02)-FEB''19-RUPALI'!K42</f>
        <v>0</v>
      </c>
      <c r="L121" s="282">
        <f>'02)-FEB''19-RUPALI'!L42</f>
        <v>2000</v>
      </c>
      <c r="M121" s="279">
        <f>'02)-FEB''19-RUPALI'!M42</f>
        <v>0</v>
      </c>
      <c r="N121" s="279">
        <f>'02)-FEB''19-RUPALI'!N42</f>
        <v>0</v>
      </c>
      <c r="O121" s="283">
        <f>'02)-FEB''19-RUPALI'!O42</f>
        <v>0</v>
      </c>
      <c r="P121" s="279">
        <f>'02)-FEB''19-RUPALI'!P42</f>
        <v>2000</v>
      </c>
      <c r="Q121" s="279">
        <f>'02)-FEB''19-RUPALI'!Q42</f>
        <v>0</v>
      </c>
      <c r="R121" s="283">
        <f>'02)-FEB''19-RUPALI'!R42</f>
        <v>1275650</v>
      </c>
      <c r="S121" s="272">
        <f>'02)-FEB''19-RUPALI'!S42</f>
        <v>0</v>
      </c>
      <c r="T121" s="272">
        <f>'02)-FEB''19-RUPALI'!T42</f>
        <v>0</v>
      </c>
      <c r="U121" s="272">
        <f>'02)-FEB''19-RUPALI'!U42</f>
        <v>0</v>
      </c>
      <c r="V121" s="272">
        <f>'02)-FEB''19-RUPALI'!V42</f>
        <v>0</v>
      </c>
      <c r="W121" s="277">
        <f>'02)-FEB''19-RUPALI'!W42</f>
        <v>0</v>
      </c>
      <c r="X121" s="113"/>
      <c r="Y121" s="2"/>
      <c r="Z121" s="2"/>
      <c r="AA121" s="2"/>
    </row>
    <row r="122" spans="1:27" ht="15">
      <c r="A122" s="276" t="str">
        <f>'02)-FEB''19-RUPALI'!A43</f>
        <v>Feb'19</v>
      </c>
      <c r="B122" s="272" t="str">
        <f>'02)-FEB''19-RUPALI'!B43</f>
        <v>27.02.19</v>
      </c>
      <c r="C122" s="272">
        <f>'02)-FEB''19-RUPALI'!C43</f>
        <v>0</v>
      </c>
      <c r="D122" s="276" t="str">
        <f>'02)-FEB''19-RUPALI'!D43</f>
        <v>06</v>
      </c>
      <c r="E122" s="277" t="str">
        <f>'02)-FEB''19-RUPALI'!E43</f>
        <v>B.Karim</v>
      </c>
      <c r="F122" s="276" t="str">
        <f>'02)-FEB''19-RUPALI'!F43</f>
        <v>Land pur-Phase-2</v>
      </c>
      <c r="G122" s="277" t="str">
        <f>'02)-FEB''19-RUPALI'!G43</f>
        <v>Feb'19</v>
      </c>
      <c r="H122" s="276" t="str">
        <f>'02)-FEB''19-RUPALI'!H43</f>
        <v>DS-46244</v>
      </c>
      <c r="I122" s="277" t="str">
        <f>'02)-FEB''19-RUPALI'!I43</f>
        <v>M.R # 192</v>
      </c>
      <c r="J122" s="282">
        <f>'02)-FEB''19-RUPALI'!J43</f>
        <v>0</v>
      </c>
      <c r="K122" s="279">
        <f>'02)-FEB''19-RUPALI'!K43</f>
        <v>0</v>
      </c>
      <c r="L122" s="282">
        <f>'02)-FEB''19-RUPALI'!L43</f>
        <v>0</v>
      </c>
      <c r="M122" s="279">
        <f>'02)-FEB''19-RUPALI'!M43</f>
        <v>0</v>
      </c>
      <c r="N122" s="279">
        <f>'02)-FEB''19-RUPALI'!N43</f>
        <v>70000</v>
      </c>
      <c r="O122" s="283">
        <f>'02)-FEB''19-RUPALI'!O43</f>
        <v>0</v>
      </c>
      <c r="P122" s="279">
        <f>'02)-FEB''19-RUPALI'!P43</f>
        <v>70000</v>
      </c>
      <c r="Q122" s="279">
        <f>'02)-FEB''19-RUPALI'!Q43</f>
        <v>0</v>
      </c>
      <c r="R122" s="283">
        <f>'02)-FEB''19-RUPALI'!R43</f>
        <v>1345650</v>
      </c>
      <c r="S122" s="272">
        <f>'02)-FEB''19-RUPALI'!S43</f>
        <v>0</v>
      </c>
      <c r="T122" s="272">
        <f>'02)-FEB''19-RUPALI'!T43</f>
        <v>0</v>
      </c>
      <c r="U122" s="272">
        <f>'02)-FEB''19-RUPALI'!U43</f>
        <v>0</v>
      </c>
      <c r="V122" s="272">
        <f>'02)-FEB''19-RUPALI'!V43</f>
        <v>0</v>
      </c>
      <c r="W122" s="277">
        <f>'02)-FEB''19-RUPALI'!W43</f>
        <v>0</v>
      </c>
      <c r="X122" s="113"/>
      <c r="Y122" s="2"/>
      <c r="Z122" s="2"/>
      <c r="AA122" s="2"/>
    </row>
    <row r="123" spans="1:27" ht="15">
      <c r="A123" s="276" t="str">
        <f>'02)-FEB''19-RUPALI'!A44</f>
        <v>Feb'19</v>
      </c>
      <c r="B123" s="272" t="str">
        <f>'02)-FEB''19-RUPALI'!B44</f>
        <v>27.02.19</v>
      </c>
      <c r="C123" s="272">
        <f>'02)-FEB''19-RUPALI'!C44</f>
        <v>0</v>
      </c>
      <c r="D123" s="276">
        <f>'02)-FEB''19-RUPALI'!D44</f>
        <v>7</v>
      </c>
      <c r="E123" s="277" t="str">
        <f>'02)-FEB''19-RUPALI'!E44</f>
        <v>K.Nahar</v>
      </c>
      <c r="F123" s="276" t="str">
        <f>'02)-FEB''19-RUPALI'!F44</f>
        <v>Land pur-Phase-2</v>
      </c>
      <c r="G123" s="277" t="str">
        <f>'02)-FEB''19-RUPALI'!G44</f>
        <v>Feb'19</v>
      </c>
      <c r="H123" s="276" t="str">
        <f>'02)-FEB''19-RUPALI'!H44</f>
        <v>DS-46245</v>
      </c>
      <c r="I123" s="277" t="str">
        <f>'02)-FEB''19-RUPALI'!I44</f>
        <v>M.R # 193</v>
      </c>
      <c r="J123" s="282">
        <f>'02)-FEB''19-RUPALI'!J44</f>
        <v>0</v>
      </c>
      <c r="K123" s="279">
        <f>'02)-FEB''19-RUPALI'!K44</f>
        <v>0</v>
      </c>
      <c r="L123" s="282">
        <f>'02)-FEB''19-RUPALI'!L44</f>
        <v>0</v>
      </c>
      <c r="M123" s="279">
        <f>'02)-FEB''19-RUPALI'!M44</f>
        <v>0</v>
      </c>
      <c r="N123" s="279">
        <f>'02)-FEB''19-RUPALI'!N44</f>
        <v>70000</v>
      </c>
      <c r="O123" s="283">
        <f>'02)-FEB''19-RUPALI'!O44</f>
        <v>0</v>
      </c>
      <c r="P123" s="279">
        <f>'02)-FEB''19-RUPALI'!P44</f>
        <v>70000</v>
      </c>
      <c r="Q123" s="279">
        <f>'02)-FEB''19-RUPALI'!Q44</f>
        <v>0</v>
      </c>
      <c r="R123" s="283">
        <f>'02)-FEB''19-RUPALI'!R44</f>
        <v>1415650</v>
      </c>
      <c r="S123" s="272">
        <f>'02)-FEB''19-RUPALI'!S44</f>
        <v>0</v>
      </c>
      <c r="T123" s="272">
        <f>'02)-FEB''19-RUPALI'!T44</f>
        <v>0</v>
      </c>
      <c r="U123" s="272">
        <f>'02)-FEB''19-RUPALI'!U44</f>
        <v>0</v>
      </c>
      <c r="V123" s="272">
        <f>'02)-FEB''19-RUPALI'!V44</f>
        <v>0</v>
      </c>
      <c r="W123" s="277">
        <f>'02)-FEB''19-RUPALI'!W44</f>
        <v>0</v>
      </c>
      <c r="X123" s="113"/>
      <c r="Y123" s="2"/>
      <c r="Z123" s="2"/>
      <c r="AA123" s="2"/>
    </row>
    <row r="124" spans="1:27" ht="15">
      <c r="A124" s="276" t="str">
        <f>'03)-MAR''19-RUPALI'!A14</f>
        <v>Mar'19</v>
      </c>
      <c r="B124" s="276" t="str">
        <f>'03)-MAR''19-RUPALI'!B14</f>
        <v>04.03.19</v>
      </c>
      <c r="C124" s="276" t="str">
        <f>'03)-MAR''19-RUPALI'!C14</f>
        <v>Cash deposited</v>
      </c>
      <c r="D124" s="276" t="str">
        <f>'03)-MAR''19-RUPALI'!D14</f>
        <v>08</v>
      </c>
      <c r="E124" s="276" t="str">
        <f>'03)-MAR''19-RUPALI'!E14</f>
        <v>Monjurul</v>
      </c>
      <c r="F124" s="276" t="str">
        <f>'03)-MAR''19-RUPALI'!F14</f>
        <v>Monthly Subs.</v>
      </c>
      <c r="G124" s="276" t="str">
        <f>'03)-MAR''19-RUPALI'!G14</f>
        <v>Mar'19</v>
      </c>
      <c r="H124" s="276" t="str">
        <f>'03)-MAR''19-RUPALI'!H14</f>
        <v>DS-48477</v>
      </c>
      <c r="I124" s="276" t="str">
        <f>'03)-MAR''19-RUPALI'!I14</f>
        <v xml:space="preserve">M.R # </v>
      </c>
      <c r="J124" s="276">
        <f>'03)-MAR''19-RUPALI'!J14</f>
        <v>0</v>
      </c>
      <c r="K124" s="276">
        <f>'03)-MAR''19-RUPALI'!K14</f>
        <v>0</v>
      </c>
      <c r="L124" s="276">
        <f>'03)-MAR''19-RUPALI'!L14</f>
        <v>2000</v>
      </c>
      <c r="M124" s="276">
        <f>'03)-MAR''19-RUPALI'!M14</f>
        <v>0</v>
      </c>
      <c r="N124" s="276">
        <f>'03)-MAR''19-RUPALI'!N14</f>
        <v>0</v>
      </c>
      <c r="O124" s="276">
        <f>'03)-MAR''19-RUPALI'!O14</f>
        <v>0</v>
      </c>
      <c r="P124" s="276">
        <f>'03)-MAR''19-RUPALI'!P14</f>
        <v>2000</v>
      </c>
      <c r="Q124" s="276">
        <f>'03)-MAR''19-RUPALI'!Q14</f>
        <v>0</v>
      </c>
      <c r="R124" s="276">
        <f>'03)-MAR''19-RUPALI'!R14</f>
        <v>1417650</v>
      </c>
      <c r="S124" s="276" t="str">
        <f>'03)-MAR''19-RUPALI'!S14</f>
        <v>01</v>
      </c>
      <c r="T124" s="276" t="str">
        <f>'03)-MAR''19-RUPALI'!T14</f>
        <v>Nasir</v>
      </c>
      <c r="U124" s="276" t="str">
        <f>'03)-MAR''19-RUPALI'!U14</f>
        <v>Paid</v>
      </c>
      <c r="V124" s="276">
        <f>'03)-MAR''19-RUPALI'!V14</f>
        <v>0</v>
      </c>
      <c r="W124" s="276">
        <f>'03)-MAR''19-RUPALI'!W14</f>
        <v>0</v>
      </c>
      <c r="X124" s="113"/>
      <c r="Y124" s="2"/>
      <c r="Z124" s="2"/>
      <c r="AA124" s="2"/>
    </row>
    <row r="125" spans="1:27" ht="15">
      <c r="A125" s="276" t="str">
        <f>'03)-MAR''19-RUPALI'!A15</f>
        <v>Mar'19</v>
      </c>
      <c r="B125" s="276" t="str">
        <f>'03)-MAR''19-RUPALI'!B15</f>
        <v>04.03.19</v>
      </c>
      <c r="C125" s="276" t="str">
        <f>'03)-MAR''19-RUPALI'!C15</f>
        <v>Cash deposited</v>
      </c>
      <c r="D125" s="276">
        <f>'03)-MAR''19-RUPALI'!D15</f>
        <v>16</v>
      </c>
      <c r="E125" s="276" t="str">
        <f>'03)-MAR''19-RUPALI'!E15</f>
        <v>Rafiqual</v>
      </c>
      <c r="F125" s="276" t="str">
        <f>'03)-MAR''19-RUPALI'!F15</f>
        <v>Monthly Subs.</v>
      </c>
      <c r="G125" s="276" t="str">
        <f>'03)-MAR''19-RUPALI'!G15</f>
        <v>Mar'19</v>
      </c>
      <c r="H125" s="276" t="str">
        <f>'03)-MAR''19-RUPALI'!H15</f>
        <v>DS-48478</v>
      </c>
      <c r="I125" s="276" t="str">
        <f>'03)-MAR''19-RUPALI'!I15</f>
        <v xml:space="preserve">M.R # </v>
      </c>
      <c r="J125" s="276">
        <f>'03)-MAR''19-RUPALI'!J15</f>
        <v>0</v>
      </c>
      <c r="K125" s="276">
        <f>'03)-MAR''19-RUPALI'!K15</f>
        <v>0</v>
      </c>
      <c r="L125" s="276">
        <f>'03)-MAR''19-RUPALI'!L15</f>
        <v>2000</v>
      </c>
      <c r="M125" s="276">
        <f>'03)-MAR''19-RUPALI'!M15</f>
        <v>0</v>
      </c>
      <c r="N125" s="276">
        <f>'03)-MAR''19-RUPALI'!N15</f>
        <v>0</v>
      </c>
      <c r="O125" s="276">
        <f>'03)-MAR''19-RUPALI'!O15</f>
        <v>0</v>
      </c>
      <c r="P125" s="276">
        <f>'03)-MAR''19-RUPALI'!P15</f>
        <v>2000</v>
      </c>
      <c r="Q125" s="276">
        <f>'03)-MAR''19-RUPALI'!Q15</f>
        <v>0</v>
      </c>
      <c r="R125" s="276">
        <f>'03)-MAR''19-RUPALI'!R15</f>
        <v>1419650</v>
      </c>
      <c r="S125" s="276" t="str">
        <f>'03)-MAR''19-RUPALI'!S15</f>
        <v>02</v>
      </c>
      <c r="T125" s="276" t="str">
        <f>'03)-MAR''19-RUPALI'!T15</f>
        <v>Saiful-1</v>
      </c>
      <c r="U125" s="276">
        <f>'03)-MAR''19-RUPALI'!U15</f>
        <v>0</v>
      </c>
      <c r="V125" s="276">
        <f>'03)-MAR''19-RUPALI'!V15</f>
        <v>0</v>
      </c>
      <c r="W125" s="276">
        <f>'03)-MAR''19-RUPALI'!W15</f>
        <v>1419650</v>
      </c>
      <c r="X125" s="113"/>
      <c r="Y125" s="2"/>
      <c r="Z125" s="2"/>
      <c r="AA125" s="2"/>
    </row>
    <row r="126" spans="1:27" ht="15">
      <c r="A126" s="276" t="str">
        <f>'03)-MAR''19-RUPALI'!A16</f>
        <v>Mar'19</v>
      </c>
      <c r="B126" s="276" t="str">
        <f>'03)-MAR''19-RUPALI'!B16</f>
        <v>05.03.19</v>
      </c>
      <c r="C126" s="276" t="str">
        <f>'03)-MAR''19-RUPALI'!C16</f>
        <v>Cash deposited</v>
      </c>
      <c r="D126" s="276">
        <f>'03)-MAR''19-RUPALI'!D16</f>
        <v>15</v>
      </c>
      <c r="E126" s="276" t="str">
        <f>'03)-MAR''19-RUPALI'!E16</f>
        <v>Rasel</v>
      </c>
      <c r="F126" s="276" t="str">
        <f>'03)-MAR''19-RUPALI'!F16</f>
        <v>Prev. Monthly Subs.</v>
      </c>
      <c r="G126" s="276" t="str">
        <f>'03)-MAR''19-RUPALI'!G16</f>
        <v>Feb'19</v>
      </c>
      <c r="H126" s="276" t="str">
        <f>'03)-MAR''19-RUPALI'!H16</f>
        <v>DS-14021</v>
      </c>
      <c r="I126" s="276" t="str">
        <f>'03)-MAR''19-RUPALI'!I16</f>
        <v xml:space="preserve">M.R # </v>
      </c>
      <c r="J126" s="276">
        <f>'03)-MAR''19-RUPALI'!J16</f>
        <v>0</v>
      </c>
      <c r="K126" s="276">
        <f>'03)-MAR''19-RUPALI'!K16</f>
        <v>2000</v>
      </c>
      <c r="L126" s="276">
        <f>'03)-MAR''19-RUPALI'!L16</f>
        <v>0</v>
      </c>
      <c r="M126" s="276">
        <f>'03)-MAR''19-RUPALI'!M16</f>
        <v>0</v>
      </c>
      <c r="N126" s="276">
        <f>'03)-MAR''19-RUPALI'!N16</f>
        <v>0</v>
      </c>
      <c r="O126" s="276">
        <f>'03)-MAR''19-RUPALI'!O16</f>
        <v>0</v>
      </c>
      <c r="P126" s="276">
        <f>'03)-MAR''19-RUPALI'!P16</f>
        <v>2000</v>
      </c>
      <c r="Q126" s="276">
        <f>'03)-MAR''19-RUPALI'!Q16</f>
        <v>0</v>
      </c>
      <c r="R126" s="276">
        <f>'03)-MAR''19-RUPALI'!R16</f>
        <v>1421650</v>
      </c>
      <c r="S126" s="276" t="str">
        <f>'03)-MAR''19-RUPALI'!S16</f>
        <v>03</v>
      </c>
      <c r="T126" s="276" t="str">
        <f>'03)-MAR''19-RUPALI'!T16</f>
        <v>Saiful-2</v>
      </c>
      <c r="U126" s="276">
        <f>'03)-MAR''19-RUPALI'!U16</f>
        <v>0</v>
      </c>
      <c r="V126" s="276">
        <f>'03)-MAR''19-RUPALI'!V16</f>
        <v>0</v>
      </c>
      <c r="W126" s="276">
        <f>'03)-MAR''19-RUPALI'!W16</f>
        <v>0</v>
      </c>
      <c r="X126" s="113"/>
      <c r="Y126" s="2"/>
      <c r="Z126" s="2"/>
      <c r="AA126" s="2"/>
    </row>
    <row r="127" spans="1:27" ht="15">
      <c r="A127" s="276" t="str">
        <f>'03)-MAR''19-RUPALI'!A17</f>
        <v>Mar'19</v>
      </c>
      <c r="B127" s="276" t="str">
        <f>'03)-MAR''19-RUPALI'!B17</f>
        <v>05.03.19</v>
      </c>
      <c r="C127" s="276" t="str">
        <f>'03)-MAR''19-RUPALI'!C17</f>
        <v>Cash deposited</v>
      </c>
      <c r="D127" s="276">
        <f>'03)-MAR''19-RUPALI'!D17</f>
        <v>15</v>
      </c>
      <c r="E127" s="276" t="str">
        <f>'03)-MAR''19-RUPALI'!E17</f>
        <v>Rasel</v>
      </c>
      <c r="F127" s="276" t="str">
        <f>'03)-MAR''19-RUPALI'!F17</f>
        <v>Monthly Subs.</v>
      </c>
      <c r="G127" s="276" t="str">
        <f>'03)-MAR''19-RUPALI'!G17</f>
        <v>Mar'19</v>
      </c>
      <c r="H127" s="276" t="str">
        <f>'03)-MAR''19-RUPALI'!H17</f>
        <v>DS-14021</v>
      </c>
      <c r="I127" s="276" t="str">
        <f>'03)-MAR''19-RUPALI'!I17</f>
        <v xml:space="preserve">M.R # </v>
      </c>
      <c r="J127" s="276">
        <f>'03)-MAR''19-RUPALI'!J17</f>
        <v>0</v>
      </c>
      <c r="K127" s="276">
        <f>'03)-MAR''19-RUPALI'!K17</f>
        <v>0</v>
      </c>
      <c r="L127" s="276">
        <f>'03)-MAR''19-RUPALI'!L17</f>
        <v>2000</v>
      </c>
      <c r="M127" s="276">
        <f>'03)-MAR''19-RUPALI'!M17</f>
        <v>0</v>
      </c>
      <c r="N127" s="276">
        <f>'03)-MAR''19-RUPALI'!N17</f>
        <v>0</v>
      </c>
      <c r="O127" s="276">
        <f>'03)-MAR''19-RUPALI'!O17</f>
        <v>0</v>
      </c>
      <c r="P127" s="276">
        <f>'03)-MAR''19-RUPALI'!P17</f>
        <v>2000</v>
      </c>
      <c r="Q127" s="276">
        <f>'03)-MAR''19-RUPALI'!Q17</f>
        <v>0</v>
      </c>
      <c r="R127" s="276">
        <f>'03)-MAR''19-RUPALI'!R17</f>
        <v>1423650</v>
      </c>
      <c r="S127" s="276" t="str">
        <f>'03)-MAR''19-RUPALI'!S17</f>
        <v>04</v>
      </c>
      <c r="T127" s="276" t="str">
        <f>'03)-MAR''19-RUPALI'!T17</f>
        <v>Sany-1</v>
      </c>
      <c r="U127" s="276">
        <f>'03)-MAR''19-RUPALI'!U17</f>
        <v>0</v>
      </c>
      <c r="V127" s="276" t="str">
        <f>'03)-MAR''19-RUPALI'!V17</f>
        <v>Nov'18-Feb'19</v>
      </c>
      <c r="W127" s="276">
        <f>'03)-MAR''19-RUPALI'!W17</f>
        <v>0</v>
      </c>
      <c r="X127" s="113"/>
      <c r="Y127" s="2"/>
      <c r="Z127" s="2"/>
      <c r="AA127" s="2"/>
    </row>
    <row r="128" spans="1:27" ht="15">
      <c r="A128" s="276" t="str">
        <f>'03)-MAR''19-RUPALI'!A18</f>
        <v>Mar'19</v>
      </c>
      <c r="B128" s="276" t="str">
        <f>'03)-MAR''19-RUPALI'!B18</f>
        <v>06.03.19</v>
      </c>
      <c r="C128" s="276" t="str">
        <f>'03)-MAR''19-RUPALI'!C18</f>
        <v>Cheque depodited</v>
      </c>
      <c r="D128" s="276">
        <f>'03)-MAR''19-RUPALI'!D18</f>
        <v>14</v>
      </c>
      <c r="E128" s="276" t="str">
        <f>'03)-MAR''19-RUPALI'!E18</f>
        <v>Ayub</v>
      </c>
      <c r="F128" s="276" t="str">
        <f>'03)-MAR''19-RUPALI'!F18</f>
        <v>Monthly Subs.</v>
      </c>
      <c r="G128" s="276" t="str">
        <f>'03)-MAR''19-RUPALI'!G18</f>
        <v>Mar'19</v>
      </c>
      <c r="H128" s="276" t="str">
        <f>'03)-MAR''19-RUPALI'!H18</f>
        <v>DS-48417</v>
      </c>
      <c r="I128" s="276" t="str">
        <f>'03)-MAR''19-RUPALI'!I18</f>
        <v xml:space="preserve">M.R # </v>
      </c>
      <c r="J128" s="276">
        <f>'03)-MAR''19-RUPALI'!J18</f>
        <v>0</v>
      </c>
      <c r="K128" s="276">
        <f>'03)-MAR''19-RUPALI'!K18</f>
        <v>0</v>
      </c>
      <c r="L128" s="276">
        <f>'03)-MAR''19-RUPALI'!L18</f>
        <v>2000</v>
      </c>
      <c r="M128" s="276">
        <f>'03)-MAR''19-RUPALI'!M18</f>
        <v>0</v>
      </c>
      <c r="N128" s="276">
        <f>'03)-MAR''19-RUPALI'!N18</f>
        <v>0</v>
      </c>
      <c r="O128" s="276">
        <f>'03)-MAR''19-RUPALI'!O18</f>
        <v>0</v>
      </c>
      <c r="P128" s="276">
        <f>'03)-MAR''19-RUPALI'!P18</f>
        <v>2000</v>
      </c>
      <c r="Q128" s="276">
        <f>'03)-MAR''19-RUPALI'!Q18</f>
        <v>0</v>
      </c>
      <c r="R128" s="276">
        <f>'03)-MAR''19-RUPALI'!R18</f>
        <v>1425650</v>
      </c>
      <c r="S128" s="276" t="str">
        <f>'03)-MAR''19-RUPALI'!S18</f>
        <v>05</v>
      </c>
      <c r="T128" s="276" t="str">
        <f>'03)-MAR''19-RUPALI'!T18</f>
        <v>Sany-2</v>
      </c>
      <c r="U128" s="276">
        <f>'03)-MAR''19-RUPALI'!U18</f>
        <v>0</v>
      </c>
      <c r="V128" s="276" t="str">
        <f>'03)-MAR''19-RUPALI'!V18</f>
        <v>Nov'18-Feb'19</v>
      </c>
      <c r="W128" s="276">
        <f>'03)-MAR''19-RUPALI'!W18</f>
        <v>0</v>
      </c>
      <c r="X128" s="113"/>
      <c r="Y128" s="2"/>
      <c r="Z128" s="2"/>
      <c r="AA128" s="2"/>
    </row>
    <row r="129" spans="1:27" ht="15">
      <c r="A129" s="276" t="str">
        <f>'03)-MAR''19-RUPALI'!A19</f>
        <v>Mar'19</v>
      </c>
      <c r="B129" s="276" t="str">
        <f>'03)-MAR''19-RUPALI'!B19</f>
        <v>10.03.19</v>
      </c>
      <c r="C129" s="276" t="str">
        <f>'03)-MAR''19-RUPALI'!C19</f>
        <v>Cheque depodited</v>
      </c>
      <c r="D129" s="276">
        <f>'03)-MAR''19-RUPALI'!D19</f>
        <v>12</v>
      </c>
      <c r="E129" s="276" t="str">
        <f>'03)-MAR''19-RUPALI'!E19</f>
        <v>Shimul</v>
      </c>
      <c r="F129" s="276" t="str">
        <f>'03)-MAR''19-RUPALI'!F19</f>
        <v>Monthly Subs.</v>
      </c>
      <c r="G129" s="276" t="str">
        <f>'03)-MAR''19-RUPALI'!G19</f>
        <v>Mar'19</v>
      </c>
      <c r="H129" s="276" t="str">
        <f>'03)-MAR''19-RUPALI'!H19</f>
        <v>DS-50758</v>
      </c>
      <c r="I129" s="276" t="str">
        <f>'03)-MAR''19-RUPALI'!I19</f>
        <v xml:space="preserve">M.R # </v>
      </c>
      <c r="J129" s="276">
        <f>'03)-MAR''19-RUPALI'!J19</f>
        <v>0</v>
      </c>
      <c r="K129" s="276">
        <f>'03)-MAR''19-RUPALI'!K19</f>
        <v>0</v>
      </c>
      <c r="L129" s="276">
        <f>'03)-MAR''19-RUPALI'!L19</f>
        <v>2000</v>
      </c>
      <c r="M129" s="276">
        <f>'03)-MAR''19-RUPALI'!M19</f>
        <v>0</v>
      </c>
      <c r="N129" s="276">
        <f>'03)-MAR''19-RUPALI'!N19</f>
        <v>0</v>
      </c>
      <c r="O129" s="276">
        <f>'03)-MAR''19-RUPALI'!O19</f>
        <v>0</v>
      </c>
      <c r="P129" s="276">
        <f>'03)-MAR''19-RUPALI'!P19</f>
        <v>2000</v>
      </c>
      <c r="Q129" s="276">
        <f>'03)-MAR''19-RUPALI'!Q19</f>
        <v>0</v>
      </c>
      <c r="R129" s="276">
        <f>'03)-MAR''19-RUPALI'!R19</f>
        <v>1427650</v>
      </c>
      <c r="S129" s="276" t="str">
        <f>'03)-MAR''19-RUPALI'!S19</f>
        <v>06</v>
      </c>
      <c r="T129" s="276" t="str">
        <f>'03)-MAR''19-RUPALI'!T19</f>
        <v>B.Karim</v>
      </c>
      <c r="U129" s="276" t="str">
        <f>'03)-MAR''19-RUPALI'!U19</f>
        <v>Paid</v>
      </c>
      <c r="V129" s="276">
        <f>'03)-MAR''19-RUPALI'!V19</f>
        <v>0</v>
      </c>
      <c r="W129" s="276">
        <f>'03)-MAR''19-RUPALI'!W19</f>
        <v>0</v>
      </c>
      <c r="X129" s="113"/>
      <c r="Y129" s="2"/>
      <c r="Z129" s="2"/>
      <c r="AA129" s="2"/>
    </row>
    <row r="130" spans="1:27" ht="15">
      <c r="A130" s="276" t="str">
        <f>'03)-MAR''19-RUPALI'!A20</f>
        <v>Mar'19</v>
      </c>
      <c r="B130" s="276" t="str">
        <f>'03)-MAR''19-RUPALI'!B20</f>
        <v>10.03.19</v>
      </c>
      <c r="C130" s="276" t="str">
        <f>'03)-MAR''19-RUPALI'!C20</f>
        <v>Cheque depodited</v>
      </c>
      <c r="D130" s="276">
        <f>'03)-MAR''19-RUPALI'!D20</f>
        <v>13</v>
      </c>
      <c r="E130" s="276" t="str">
        <f>'03)-MAR''19-RUPALI'!E20</f>
        <v>Sultana</v>
      </c>
      <c r="F130" s="276" t="str">
        <f>'03)-MAR''19-RUPALI'!F20</f>
        <v>Monthly Subs.</v>
      </c>
      <c r="G130" s="276" t="str">
        <f>'03)-MAR''19-RUPALI'!G20</f>
        <v>Mar'19</v>
      </c>
      <c r="H130" s="276" t="str">
        <f>'03)-MAR''19-RUPALI'!H20</f>
        <v>DS-50758</v>
      </c>
      <c r="I130" s="276" t="str">
        <f>'03)-MAR''19-RUPALI'!I20</f>
        <v xml:space="preserve">M.R # </v>
      </c>
      <c r="J130" s="276">
        <f>'03)-MAR''19-RUPALI'!J20</f>
        <v>0</v>
      </c>
      <c r="K130" s="276">
        <f>'03)-MAR''19-RUPALI'!K20</f>
        <v>0</v>
      </c>
      <c r="L130" s="276">
        <f>'03)-MAR''19-RUPALI'!L20</f>
        <v>2000</v>
      </c>
      <c r="M130" s="276">
        <f>'03)-MAR''19-RUPALI'!M20</f>
        <v>0</v>
      </c>
      <c r="N130" s="276">
        <f>'03)-MAR''19-RUPALI'!N20</f>
        <v>0</v>
      </c>
      <c r="O130" s="276">
        <f>'03)-MAR''19-RUPALI'!O20</f>
        <v>0</v>
      </c>
      <c r="P130" s="276">
        <f>'03)-MAR''19-RUPALI'!P20</f>
        <v>2000</v>
      </c>
      <c r="Q130" s="276">
        <f>'03)-MAR''19-RUPALI'!Q20</f>
        <v>0</v>
      </c>
      <c r="R130" s="276">
        <f>'03)-MAR''19-RUPALI'!R20</f>
        <v>1429650</v>
      </c>
      <c r="S130" s="276" t="str">
        <f>'03)-MAR''19-RUPALI'!S20</f>
        <v>07</v>
      </c>
      <c r="T130" s="276" t="str">
        <f>'03)-MAR''19-RUPALI'!T20</f>
        <v>K.Nahar</v>
      </c>
      <c r="U130" s="276" t="str">
        <f>'03)-MAR''19-RUPALI'!U20</f>
        <v>Paid</v>
      </c>
      <c r="V130" s="276">
        <f>'03)-MAR''19-RUPALI'!V20</f>
        <v>0</v>
      </c>
      <c r="W130" s="276">
        <f>'03)-MAR''19-RUPALI'!W20</f>
        <v>0</v>
      </c>
      <c r="X130" s="113"/>
      <c r="Y130" s="2"/>
      <c r="Z130" s="2"/>
      <c r="AA130" s="2"/>
    </row>
    <row r="131" spans="1:27" ht="15">
      <c r="A131" s="276" t="str">
        <f>'03)-MAR''19-RUPALI'!A21</f>
        <v>Mar'19</v>
      </c>
      <c r="B131" s="276" t="str">
        <f>'03)-MAR''19-RUPALI'!B21</f>
        <v>10.03.19</v>
      </c>
      <c r="C131" s="276" t="str">
        <f>'03)-MAR''19-RUPALI'!C21</f>
        <v>Cheque depodited</v>
      </c>
      <c r="D131" s="276" t="str">
        <f>'03)-MAR''19-RUPALI'!D21</f>
        <v>01</v>
      </c>
      <c r="E131" s="276" t="str">
        <f>'03)-MAR''19-RUPALI'!E21</f>
        <v>Nasir</v>
      </c>
      <c r="F131" s="276" t="str">
        <f>'03)-MAR''19-RUPALI'!F21</f>
        <v>Monthly Subs.</v>
      </c>
      <c r="G131" s="276" t="str">
        <f>'03)-MAR''19-RUPALI'!G21</f>
        <v>Mar'19</v>
      </c>
      <c r="H131" s="276" t="str">
        <f>'03)-MAR''19-RUPALI'!H21</f>
        <v>DS-50758</v>
      </c>
      <c r="I131" s="276" t="str">
        <f>'03)-MAR''19-RUPALI'!I21</f>
        <v xml:space="preserve">M.R # </v>
      </c>
      <c r="J131" s="276">
        <f>'03)-MAR''19-RUPALI'!J21</f>
        <v>0</v>
      </c>
      <c r="K131" s="276">
        <f>'03)-MAR''19-RUPALI'!K21</f>
        <v>0</v>
      </c>
      <c r="L131" s="276">
        <f>'03)-MAR''19-RUPALI'!L21</f>
        <v>2000</v>
      </c>
      <c r="M131" s="276">
        <f>'03)-MAR''19-RUPALI'!M21</f>
        <v>0</v>
      </c>
      <c r="N131" s="276">
        <f>'03)-MAR''19-RUPALI'!N21</f>
        <v>0</v>
      </c>
      <c r="O131" s="276">
        <f>'03)-MAR''19-RUPALI'!O21</f>
        <v>0</v>
      </c>
      <c r="P131" s="276">
        <f>'03)-MAR''19-RUPALI'!P21</f>
        <v>2000</v>
      </c>
      <c r="Q131" s="276">
        <f>'03)-MAR''19-RUPALI'!Q21</f>
        <v>0</v>
      </c>
      <c r="R131" s="276">
        <f>'03)-MAR''19-RUPALI'!R21</f>
        <v>1431650</v>
      </c>
      <c r="S131" s="276" t="str">
        <f>'03)-MAR''19-RUPALI'!S21</f>
        <v>08</v>
      </c>
      <c r="T131" s="276" t="str">
        <f>'03)-MAR''19-RUPALI'!T21</f>
        <v>Monjurul</v>
      </c>
      <c r="U131" s="276" t="str">
        <f>'03)-MAR''19-RUPALI'!U21</f>
        <v>Paid</v>
      </c>
      <c r="V131" s="276">
        <f>'03)-MAR''19-RUPALI'!V21</f>
        <v>0</v>
      </c>
      <c r="W131" s="276">
        <f>'03)-MAR''19-RUPALI'!W21</f>
        <v>0</v>
      </c>
      <c r="X131" s="113"/>
      <c r="Y131" s="2"/>
      <c r="Z131" s="2"/>
      <c r="AA131" s="2"/>
    </row>
    <row r="132" spans="1:27" ht="15">
      <c r="A132" s="276" t="str">
        <f>'03)-MAR''19-RUPALI'!A22</f>
        <v>Mar'19</v>
      </c>
      <c r="B132" s="276" t="str">
        <f>'03)-MAR''19-RUPALI'!B22</f>
        <v>10.03.19</v>
      </c>
      <c r="C132" s="276" t="str">
        <f>'03)-MAR''19-RUPALI'!C22</f>
        <v>Cash deposited</v>
      </c>
      <c r="D132" s="276">
        <f>'03)-MAR''19-RUPALI'!D22</f>
        <v>10</v>
      </c>
      <c r="E132" s="276" t="str">
        <f>'03)-MAR''19-RUPALI'!E22</f>
        <v>Kamrul</v>
      </c>
      <c r="F132" s="276" t="str">
        <f>'03)-MAR''19-RUPALI'!F22</f>
        <v>Monthly Subs.</v>
      </c>
      <c r="G132" s="276" t="str">
        <f>'03)-MAR''19-RUPALI'!G22</f>
        <v>Mar'19</v>
      </c>
      <c r="H132" s="276" t="str">
        <f>'03)-MAR''19-RUPALI'!H22</f>
        <v>DS-50758</v>
      </c>
      <c r="I132" s="276" t="str">
        <f>'03)-MAR''19-RUPALI'!I22</f>
        <v xml:space="preserve">M.R # </v>
      </c>
      <c r="J132" s="276">
        <f>'03)-MAR''19-RUPALI'!J22</f>
        <v>0</v>
      </c>
      <c r="K132" s="276">
        <f>'03)-MAR''19-RUPALI'!K22</f>
        <v>0</v>
      </c>
      <c r="L132" s="276">
        <f>'03)-MAR''19-RUPALI'!L22</f>
        <v>2000</v>
      </c>
      <c r="M132" s="276">
        <f>'03)-MAR''19-RUPALI'!M22</f>
        <v>0</v>
      </c>
      <c r="N132" s="276">
        <f>'03)-MAR''19-RUPALI'!N22</f>
        <v>0</v>
      </c>
      <c r="O132" s="276">
        <f>'03)-MAR''19-RUPALI'!O22</f>
        <v>0</v>
      </c>
      <c r="P132" s="276">
        <f>'03)-MAR''19-RUPALI'!P22</f>
        <v>2000</v>
      </c>
      <c r="Q132" s="276">
        <f>'03)-MAR''19-RUPALI'!Q22</f>
        <v>0</v>
      </c>
      <c r="R132" s="276">
        <f>'03)-MAR''19-RUPALI'!R22</f>
        <v>1433650</v>
      </c>
      <c r="S132" s="276" t="str">
        <f>'03)-MAR''19-RUPALI'!S22</f>
        <v>09</v>
      </c>
      <c r="T132" s="276" t="str">
        <f>'03)-MAR''19-RUPALI'!T22</f>
        <v>Habibul</v>
      </c>
      <c r="U132" s="276">
        <f>'03)-MAR''19-RUPALI'!U22</f>
        <v>0</v>
      </c>
      <c r="V132" s="276">
        <f>'03)-MAR''19-RUPALI'!V22</f>
        <v>0</v>
      </c>
      <c r="W132" s="276">
        <f>'03)-MAR''19-RUPALI'!W22</f>
        <v>0</v>
      </c>
      <c r="X132" s="113"/>
      <c r="Y132" s="2"/>
      <c r="Z132" s="2"/>
      <c r="AA132" s="2"/>
    </row>
    <row r="133" spans="1:27" ht="15">
      <c r="A133" s="276" t="str">
        <f>'03)-MAR''19-RUPALI'!A23</f>
        <v>Mar'19</v>
      </c>
      <c r="B133" s="276" t="str">
        <f>'03)-MAR''19-RUPALI'!B23</f>
        <v>10.03.19</v>
      </c>
      <c r="C133" s="276" t="str">
        <f>'03)-MAR''19-RUPALI'!C23</f>
        <v>Cash deposited</v>
      </c>
      <c r="D133" s="276">
        <f>'03)-MAR''19-RUPALI'!D23</f>
        <v>11</v>
      </c>
      <c r="E133" s="276" t="str">
        <f>'03)-MAR''19-RUPALI'!E23</f>
        <v>Sajib</v>
      </c>
      <c r="F133" s="276" t="str">
        <f>'03)-MAR''19-RUPALI'!F23</f>
        <v>Monthly Subs.</v>
      </c>
      <c r="G133" s="276" t="str">
        <f>'03)-MAR''19-RUPALI'!G23</f>
        <v>Mar'19</v>
      </c>
      <c r="H133" s="276" t="str">
        <f>'03)-MAR''19-RUPALI'!H23</f>
        <v>DS-50758</v>
      </c>
      <c r="I133" s="276" t="str">
        <f>'03)-MAR''19-RUPALI'!I23</f>
        <v xml:space="preserve">M.R # </v>
      </c>
      <c r="J133" s="276">
        <f>'03)-MAR''19-RUPALI'!J23</f>
        <v>0</v>
      </c>
      <c r="K133" s="276">
        <f>'03)-MAR''19-RUPALI'!K23</f>
        <v>0</v>
      </c>
      <c r="L133" s="276">
        <f>'03)-MAR''19-RUPALI'!L23</f>
        <v>2000</v>
      </c>
      <c r="M133" s="276">
        <f>'03)-MAR''19-RUPALI'!M23</f>
        <v>0</v>
      </c>
      <c r="N133" s="276">
        <f>'03)-MAR''19-RUPALI'!N23</f>
        <v>0</v>
      </c>
      <c r="O133" s="276">
        <f>'03)-MAR''19-RUPALI'!O23</f>
        <v>0</v>
      </c>
      <c r="P133" s="276">
        <f>'03)-MAR''19-RUPALI'!P23</f>
        <v>2000</v>
      </c>
      <c r="Q133" s="276">
        <f>'03)-MAR''19-RUPALI'!Q23</f>
        <v>0</v>
      </c>
      <c r="R133" s="276">
        <f>'03)-MAR''19-RUPALI'!R23</f>
        <v>1435650</v>
      </c>
      <c r="S133" s="276">
        <f>'03)-MAR''19-RUPALI'!S23</f>
        <v>10</v>
      </c>
      <c r="T133" s="276" t="str">
        <f>'03)-MAR''19-RUPALI'!T23</f>
        <v>Kamrul</v>
      </c>
      <c r="U133" s="276">
        <f>'03)-MAR''19-RUPALI'!U23</f>
        <v>0</v>
      </c>
      <c r="V133" s="276">
        <f>'03)-MAR''19-RUPALI'!V23</f>
        <v>0</v>
      </c>
      <c r="W133" s="276">
        <f>'03)-MAR''19-RUPALI'!W23</f>
        <v>0</v>
      </c>
      <c r="X133" s="113"/>
      <c r="Y133" s="2"/>
      <c r="Z133" s="2"/>
      <c r="AA133" s="2"/>
    </row>
    <row r="134" spans="1:27" ht="15">
      <c r="A134" s="276" t="str">
        <f>'03)-MAR''19-RUPALI'!A24</f>
        <v>Mar'19</v>
      </c>
      <c r="B134" s="276" t="str">
        <f>'03)-MAR''19-RUPALI'!B24</f>
        <v>11.03.19</v>
      </c>
      <c r="C134" s="276" t="str">
        <f>'03)-MAR''19-RUPALI'!C24</f>
        <v>Cash deposited</v>
      </c>
      <c r="D134" s="276" t="str">
        <f>'03)-MAR''19-RUPALI'!D24</f>
        <v>04</v>
      </c>
      <c r="E134" s="276" t="str">
        <f>'03)-MAR''19-RUPALI'!E24</f>
        <v>Sany-1</v>
      </c>
      <c r="F134" s="276" t="str">
        <f>'03)-MAR''19-RUPALI'!F24</f>
        <v>Prev. Monthly Subs.</v>
      </c>
      <c r="G134" s="276" t="str">
        <f>'03)-MAR''19-RUPALI'!G24</f>
        <v>Nov'18</v>
      </c>
      <c r="H134" s="276" t="str">
        <f>'03)-MAR''19-RUPALI'!H24</f>
        <v>DS-50759</v>
      </c>
      <c r="I134" s="276" t="str">
        <f>'03)-MAR''19-RUPALI'!I24</f>
        <v xml:space="preserve">M.R # </v>
      </c>
      <c r="J134" s="276">
        <f>'03)-MAR''19-RUPALI'!J24</f>
        <v>0</v>
      </c>
      <c r="K134" s="276">
        <f>'03)-MAR''19-RUPALI'!K24</f>
        <v>2000</v>
      </c>
      <c r="L134" s="276">
        <f>'03)-MAR''19-RUPALI'!L24</f>
        <v>0</v>
      </c>
      <c r="M134" s="276">
        <f>'03)-MAR''19-RUPALI'!M24</f>
        <v>0</v>
      </c>
      <c r="N134" s="276">
        <f>'03)-MAR''19-RUPALI'!N24</f>
        <v>0</v>
      </c>
      <c r="O134" s="276">
        <f>'03)-MAR''19-RUPALI'!O24</f>
        <v>0</v>
      </c>
      <c r="P134" s="276">
        <f>'03)-MAR''19-RUPALI'!P24</f>
        <v>2000</v>
      </c>
      <c r="Q134" s="276">
        <f>'03)-MAR''19-RUPALI'!Q24</f>
        <v>0</v>
      </c>
      <c r="R134" s="276">
        <f>'03)-MAR''19-RUPALI'!R24</f>
        <v>1437650</v>
      </c>
      <c r="S134" s="276">
        <f>'03)-MAR''19-RUPALI'!S24</f>
        <v>11</v>
      </c>
      <c r="T134" s="276" t="str">
        <f>'03)-MAR''19-RUPALI'!T24</f>
        <v>Sajib</v>
      </c>
      <c r="U134" s="276" t="str">
        <f>'03)-MAR''19-RUPALI'!U24</f>
        <v>Paid</v>
      </c>
      <c r="V134" s="276">
        <f>'03)-MAR''19-RUPALI'!V24</f>
        <v>0</v>
      </c>
      <c r="W134" s="276">
        <f>'03)-MAR''19-RUPALI'!W24</f>
        <v>0</v>
      </c>
      <c r="X134" s="113"/>
      <c r="Y134" s="2"/>
      <c r="Z134" s="2"/>
      <c r="AA134" s="2"/>
    </row>
    <row r="135" spans="1:27" ht="15">
      <c r="A135" s="276" t="str">
        <f>'03)-MAR''19-RUPALI'!A25</f>
        <v>Mar'19</v>
      </c>
      <c r="B135" s="276" t="str">
        <f>'03)-MAR''19-RUPALI'!B25</f>
        <v>11.03.19</v>
      </c>
      <c r="C135" s="276" t="str">
        <f>'03)-MAR''19-RUPALI'!C25</f>
        <v>Cash deposited</v>
      </c>
      <c r="D135" s="276" t="str">
        <f>'03)-MAR''19-RUPALI'!D25</f>
        <v>05</v>
      </c>
      <c r="E135" s="276" t="str">
        <f>'03)-MAR''19-RUPALI'!E25</f>
        <v>Sany-2</v>
      </c>
      <c r="F135" s="276" t="str">
        <f>'03)-MAR''19-RUPALI'!F25</f>
        <v>Prev. Monthly Subs.</v>
      </c>
      <c r="G135" s="276" t="str">
        <f>'03)-MAR''19-RUPALI'!G25</f>
        <v>Nov'18</v>
      </c>
      <c r="H135" s="276" t="str">
        <f>'03)-MAR''19-RUPALI'!H25</f>
        <v>DS-50759</v>
      </c>
      <c r="I135" s="276" t="str">
        <f>'03)-MAR''19-RUPALI'!I25</f>
        <v xml:space="preserve">M.R # </v>
      </c>
      <c r="J135" s="276">
        <f>'03)-MAR''19-RUPALI'!J25</f>
        <v>0</v>
      </c>
      <c r="K135" s="276">
        <f>'03)-MAR''19-RUPALI'!K25</f>
        <v>2000</v>
      </c>
      <c r="L135" s="276">
        <f>'03)-MAR''19-RUPALI'!L25</f>
        <v>0</v>
      </c>
      <c r="M135" s="276">
        <f>'03)-MAR''19-RUPALI'!M25</f>
        <v>0</v>
      </c>
      <c r="N135" s="276">
        <f>'03)-MAR''19-RUPALI'!N25</f>
        <v>0</v>
      </c>
      <c r="O135" s="276">
        <f>'03)-MAR''19-RUPALI'!O25</f>
        <v>0</v>
      </c>
      <c r="P135" s="276">
        <f>'03)-MAR''19-RUPALI'!P25</f>
        <v>2000</v>
      </c>
      <c r="Q135" s="276">
        <f>'03)-MAR''19-RUPALI'!Q25</f>
        <v>0</v>
      </c>
      <c r="R135" s="276">
        <f>'03)-MAR''19-RUPALI'!R25</f>
        <v>1439650</v>
      </c>
      <c r="S135" s="276">
        <f>'03)-MAR''19-RUPALI'!S25</f>
        <v>12</v>
      </c>
      <c r="T135" s="276" t="str">
        <f>'03)-MAR''19-RUPALI'!T25</f>
        <v>Shimul</v>
      </c>
      <c r="U135" s="276" t="str">
        <f>'03)-MAR''19-RUPALI'!U25</f>
        <v>Paid</v>
      </c>
      <c r="V135" s="276">
        <f>'03)-MAR''19-RUPALI'!V25</f>
        <v>0</v>
      </c>
      <c r="W135" s="276">
        <f>'03)-MAR''19-RUPALI'!W25</f>
        <v>0</v>
      </c>
      <c r="X135" s="113"/>
      <c r="Y135" s="2"/>
      <c r="Z135" s="2"/>
      <c r="AA135" s="2"/>
    </row>
    <row r="136" spans="1:27" ht="15">
      <c r="A136" s="276" t="str">
        <f>'03)-MAR''19-RUPALI'!A26</f>
        <v>Mar'19</v>
      </c>
      <c r="B136" s="276" t="str">
        <f>'03)-MAR''19-RUPALI'!B26</f>
        <v>11.03.19</v>
      </c>
      <c r="C136" s="276" t="str">
        <f>'03)-MAR''19-RUPALI'!C26</f>
        <v>Cash deposited</v>
      </c>
      <c r="D136" s="276" t="str">
        <f>'03)-MAR''19-RUPALI'!D26</f>
        <v>04</v>
      </c>
      <c r="E136" s="276" t="str">
        <f>'03)-MAR''19-RUPALI'!E26</f>
        <v>Sany-1</v>
      </c>
      <c r="F136" s="276" t="str">
        <f>'03)-MAR''19-RUPALI'!F26</f>
        <v>Prev. Monthly Subs.</v>
      </c>
      <c r="G136" s="276" t="str">
        <f>'03)-MAR''19-RUPALI'!G26</f>
        <v>Dec'18</v>
      </c>
      <c r="H136" s="276" t="str">
        <f>'03)-MAR''19-RUPALI'!H26</f>
        <v>DS-50759</v>
      </c>
      <c r="I136" s="276" t="str">
        <f>'03)-MAR''19-RUPALI'!I26</f>
        <v xml:space="preserve">M.R # </v>
      </c>
      <c r="J136" s="276">
        <f>'03)-MAR''19-RUPALI'!J26</f>
        <v>0</v>
      </c>
      <c r="K136" s="276">
        <f>'03)-MAR''19-RUPALI'!K26</f>
        <v>2000</v>
      </c>
      <c r="L136" s="276">
        <f>'03)-MAR''19-RUPALI'!L26</f>
        <v>0</v>
      </c>
      <c r="M136" s="276">
        <f>'03)-MAR''19-RUPALI'!M26</f>
        <v>0</v>
      </c>
      <c r="N136" s="276">
        <f>'03)-MAR''19-RUPALI'!N26</f>
        <v>0</v>
      </c>
      <c r="O136" s="276">
        <f>'03)-MAR''19-RUPALI'!O26</f>
        <v>0</v>
      </c>
      <c r="P136" s="276">
        <f>'03)-MAR''19-RUPALI'!P26</f>
        <v>2000</v>
      </c>
      <c r="Q136" s="276">
        <f>'03)-MAR''19-RUPALI'!Q26</f>
        <v>0</v>
      </c>
      <c r="R136" s="276">
        <f>'03)-MAR''19-RUPALI'!R26</f>
        <v>1441650</v>
      </c>
      <c r="S136" s="276">
        <f>'03)-MAR''19-RUPALI'!S26</f>
        <v>13</v>
      </c>
      <c r="T136" s="276" t="str">
        <f>'03)-MAR''19-RUPALI'!T26</f>
        <v>Sultana</v>
      </c>
      <c r="U136" s="276" t="str">
        <f>'03)-MAR''19-RUPALI'!U26</f>
        <v>Paid</v>
      </c>
      <c r="V136" s="276">
        <f>'03)-MAR''19-RUPALI'!V26</f>
        <v>0</v>
      </c>
      <c r="W136" s="276">
        <f>'03)-MAR''19-RUPALI'!W26</f>
        <v>0</v>
      </c>
      <c r="X136" s="113"/>
      <c r="Y136" s="2"/>
      <c r="Z136" s="2"/>
      <c r="AA136" s="2"/>
    </row>
    <row r="137" spans="1:27" ht="15">
      <c r="A137" s="276" t="str">
        <f>'03)-MAR''19-RUPALI'!A27</f>
        <v>Mar'19</v>
      </c>
      <c r="B137" s="276" t="str">
        <f>'03)-MAR''19-RUPALI'!B27</f>
        <v>11.03.19</v>
      </c>
      <c r="C137" s="276" t="str">
        <f>'03)-MAR''19-RUPALI'!C27</f>
        <v>Cash deposited</v>
      </c>
      <c r="D137" s="276" t="str">
        <f>'03)-MAR''19-RUPALI'!D27</f>
        <v>05</v>
      </c>
      <c r="E137" s="276" t="str">
        <f>'03)-MAR''19-RUPALI'!E27</f>
        <v>Sany-2</v>
      </c>
      <c r="F137" s="276" t="str">
        <f>'03)-MAR''19-RUPALI'!F27</f>
        <v>Prev. Monthly Subs.</v>
      </c>
      <c r="G137" s="276" t="str">
        <f>'03)-MAR''19-RUPALI'!G27</f>
        <v>Dec'18</v>
      </c>
      <c r="H137" s="276" t="str">
        <f>'03)-MAR''19-RUPALI'!H27</f>
        <v>DS-50759</v>
      </c>
      <c r="I137" s="276" t="str">
        <f>'03)-MAR''19-RUPALI'!I27</f>
        <v xml:space="preserve">M.R # </v>
      </c>
      <c r="J137" s="276">
        <f>'03)-MAR''19-RUPALI'!J27</f>
        <v>0</v>
      </c>
      <c r="K137" s="276">
        <f>'03)-MAR''19-RUPALI'!K27</f>
        <v>2000</v>
      </c>
      <c r="L137" s="276">
        <f>'03)-MAR''19-RUPALI'!L27</f>
        <v>0</v>
      </c>
      <c r="M137" s="276">
        <f>'03)-MAR''19-RUPALI'!M27</f>
        <v>0</v>
      </c>
      <c r="N137" s="276">
        <f>'03)-MAR''19-RUPALI'!N27</f>
        <v>0</v>
      </c>
      <c r="O137" s="276">
        <f>'03)-MAR''19-RUPALI'!O27</f>
        <v>0</v>
      </c>
      <c r="P137" s="276">
        <f>'03)-MAR''19-RUPALI'!P27</f>
        <v>2000</v>
      </c>
      <c r="Q137" s="276">
        <f>'03)-MAR''19-RUPALI'!Q27</f>
        <v>0</v>
      </c>
      <c r="R137" s="276">
        <f>'03)-MAR''19-RUPALI'!R27</f>
        <v>1443650</v>
      </c>
      <c r="S137" s="276">
        <f>'03)-MAR''19-RUPALI'!S27</f>
        <v>14</v>
      </c>
      <c r="T137" s="276" t="str">
        <f>'03)-MAR''19-RUPALI'!T27</f>
        <v>Ayub</v>
      </c>
      <c r="U137" s="276" t="str">
        <f>'03)-MAR''19-RUPALI'!U27</f>
        <v>Paid</v>
      </c>
      <c r="V137" s="276">
        <f>'03)-MAR''19-RUPALI'!V27</f>
        <v>0</v>
      </c>
      <c r="W137" s="276">
        <f>'03)-MAR''19-RUPALI'!W27</f>
        <v>0</v>
      </c>
      <c r="X137" s="113"/>
      <c r="Y137" s="2"/>
      <c r="Z137" s="2"/>
      <c r="AA137" s="2"/>
    </row>
    <row r="138" spans="1:27" ht="15">
      <c r="A138" s="276" t="str">
        <f>'03)-MAR''19-RUPALI'!A28</f>
        <v>Mar'19</v>
      </c>
      <c r="B138" s="276" t="str">
        <f>'03)-MAR''19-RUPALI'!B28</f>
        <v>11.03.19</v>
      </c>
      <c r="C138" s="276" t="str">
        <f>'03)-MAR''19-RUPALI'!C28</f>
        <v>Cash deposited</v>
      </c>
      <c r="D138" s="276" t="str">
        <f>'03)-MAR''19-RUPALI'!D28</f>
        <v>04</v>
      </c>
      <c r="E138" s="276" t="str">
        <f>'03)-MAR''19-RUPALI'!E28</f>
        <v>Sany-1</v>
      </c>
      <c r="F138" s="276" t="str">
        <f>'03)-MAR''19-RUPALI'!F28</f>
        <v>Prev. Monthly Subs.</v>
      </c>
      <c r="G138" s="276" t="str">
        <f>'03)-MAR''19-RUPALI'!G28</f>
        <v>Jan'19</v>
      </c>
      <c r="H138" s="276" t="str">
        <f>'03)-MAR''19-RUPALI'!H28</f>
        <v>DS-50759</v>
      </c>
      <c r="I138" s="276" t="str">
        <f>'03)-MAR''19-RUPALI'!I28</f>
        <v xml:space="preserve">M.R # </v>
      </c>
      <c r="J138" s="276">
        <f>'03)-MAR''19-RUPALI'!J28</f>
        <v>0</v>
      </c>
      <c r="K138" s="276">
        <f>'03)-MAR''19-RUPALI'!K28</f>
        <v>2000</v>
      </c>
      <c r="L138" s="276">
        <f>'03)-MAR''19-RUPALI'!L28</f>
        <v>0</v>
      </c>
      <c r="M138" s="276">
        <f>'03)-MAR''19-RUPALI'!M28</f>
        <v>0</v>
      </c>
      <c r="N138" s="276">
        <f>'03)-MAR''19-RUPALI'!N28</f>
        <v>0</v>
      </c>
      <c r="O138" s="276">
        <f>'03)-MAR''19-RUPALI'!O28</f>
        <v>0</v>
      </c>
      <c r="P138" s="276">
        <f>'03)-MAR''19-RUPALI'!P28</f>
        <v>2000</v>
      </c>
      <c r="Q138" s="276">
        <f>'03)-MAR''19-RUPALI'!Q28</f>
        <v>0</v>
      </c>
      <c r="R138" s="276">
        <f>'03)-MAR''19-RUPALI'!R28</f>
        <v>1445650</v>
      </c>
      <c r="S138" s="276">
        <f>'03)-MAR''19-RUPALI'!S28</f>
        <v>15</v>
      </c>
      <c r="T138" s="276" t="str">
        <f>'03)-MAR''19-RUPALI'!T28</f>
        <v>Rasel</v>
      </c>
      <c r="U138" s="276">
        <f>'03)-MAR''19-RUPALI'!U28</f>
        <v>0</v>
      </c>
      <c r="V138" s="276">
        <f>'03)-MAR''19-RUPALI'!V28</f>
        <v>0</v>
      </c>
      <c r="W138" s="276">
        <f>'03)-MAR''19-RUPALI'!W28</f>
        <v>0</v>
      </c>
      <c r="X138" s="113"/>
      <c r="Y138" s="2"/>
      <c r="Z138" s="2"/>
      <c r="AA138" s="2"/>
    </row>
    <row r="139" spans="1:27" ht="15">
      <c r="A139" s="276" t="str">
        <f>'03)-MAR''19-RUPALI'!A29</f>
        <v>Mar'19</v>
      </c>
      <c r="B139" s="276" t="str">
        <f>'03)-MAR''19-RUPALI'!B29</f>
        <v>11.03.19</v>
      </c>
      <c r="C139" s="276" t="str">
        <f>'03)-MAR''19-RUPALI'!C29</f>
        <v>Cash deposited</v>
      </c>
      <c r="D139" s="276" t="str">
        <f>'03)-MAR''19-RUPALI'!D29</f>
        <v>05</v>
      </c>
      <c r="E139" s="276" t="str">
        <f>'03)-MAR''19-RUPALI'!E29</f>
        <v>Sany-2</v>
      </c>
      <c r="F139" s="276" t="str">
        <f>'03)-MAR''19-RUPALI'!F29</f>
        <v>Prev. Monthly Subs.</v>
      </c>
      <c r="G139" s="276" t="str">
        <f>'03)-MAR''19-RUPALI'!G29</f>
        <v>Jan'19</v>
      </c>
      <c r="H139" s="276" t="str">
        <f>'03)-MAR''19-RUPALI'!H29</f>
        <v>DS-50759</v>
      </c>
      <c r="I139" s="276" t="str">
        <f>'03)-MAR''19-RUPALI'!I29</f>
        <v xml:space="preserve">M.R # </v>
      </c>
      <c r="J139" s="276">
        <f>'03)-MAR''19-RUPALI'!J29</f>
        <v>0</v>
      </c>
      <c r="K139" s="276">
        <f>'03)-MAR''19-RUPALI'!K29</f>
        <v>2000</v>
      </c>
      <c r="L139" s="276">
        <f>'03)-MAR''19-RUPALI'!L29</f>
        <v>0</v>
      </c>
      <c r="M139" s="276">
        <f>'03)-MAR''19-RUPALI'!M29</f>
        <v>0</v>
      </c>
      <c r="N139" s="276">
        <f>'03)-MAR''19-RUPALI'!N29</f>
        <v>0</v>
      </c>
      <c r="O139" s="276">
        <f>'03)-MAR''19-RUPALI'!O29</f>
        <v>0</v>
      </c>
      <c r="P139" s="276">
        <f>'03)-MAR''19-RUPALI'!P29</f>
        <v>2000</v>
      </c>
      <c r="Q139" s="276">
        <f>'03)-MAR''19-RUPALI'!Q29</f>
        <v>0</v>
      </c>
      <c r="R139" s="276">
        <f>'03)-MAR''19-RUPALI'!R29</f>
        <v>1447650</v>
      </c>
      <c r="S139" s="276">
        <f>'03)-MAR''19-RUPALI'!S29</f>
        <v>16</v>
      </c>
      <c r="T139" s="276" t="str">
        <f>'03)-MAR''19-RUPALI'!T29</f>
        <v>Rafiqual</v>
      </c>
      <c r="U139" s="276" t="str">
        <f>'03)-MAR''19-RUPALI'!U29</f>
        <v>Paid</v>
      </c>
      <c r="V139" s="276">
        <f>'03)-MAR''19-RUPALI'!V29</f>
        <v>0</v>
      </c>
      <c r="W139" s="276">
        <f>'03)-MAR''19-RUPALI'!W29</f>
        <v>0</v>
      </c>
      <c r="X139" s="113"/>
      <c r="Y139" s="2"/>
      <c r="Z139" s="2"/>
      <c r="AA139" s="2"/>
    </row>
    <row r="140" spans="1:27" ht="15">
      <c r="A140" s="276" t="str">
        <f>'03)-MAR''19-RUPALI'!A30</f>
        <v>Mar'19</v>
      </c>
      <c r="B140" s="276" t="str">
        <f>'03)-MAR''19-RUPALI'!B30</f>
        <v>11.03.19</v>
      </c>
      <c r="C140" s="276" t="str">
        <f>'03)-MAR''19-RUPALI'!C30</f>
        <v>Cash deposited</v>
      </c>
      <c r="D140" s="276" t="str">
        <f>'03)-MAR''19-RUPALI'!D30</f>
        <v>04</v>
      </c>
      <c r="E140" s="276" t="str">
        <f>'03)-MAR''19-RUPALI'!E30</f>
        <v>Sany-1</v>
      </c>
      <c r="F140" s="276" t="str">
        <f>'03)-MAR''19-RUPALI'!F30</f>
        <v>Prev. Monthly Subs.</v>
      </c>
      <c r="G140" s="276" t="str">
        <f>'03)-MAR''19-RUPALI'!G30</f>
        <v>Feb'19</v>
      </c>
      <c r="H140" s="276" t="str">
        <f>'03)-MAR''19-RUPALI'!H30</f>
        <v>DS-50759</v>
      </c>
      <c r="I140" s="276" t="str">
        <f>'03)-MAR''19-RUPALI'!I30</f>
        <v xml:space="preserve">M.R # </v>
      </c>
      <c r="J140" s="276">
        <f>'03)-MAR''19-RUPALI'!J30</f>
        <v>0</v>
      </c>
      <c r="K140" s="276">
        <f>'03)-MAR''19-RUPALI'!K30</f>
        <v>2000</v>
      </c>
      <c r="L140" s="276">
        <f>'03)-MAR''19-RUPALI'!L30</f>
        <v>0</v>
      </c>
      <c r="M140" s="276">
        <f>'03)-MAR''19-RUPALI'!M30</f>
        <v>0</v>
      </c>
      <c r="N140" s="276">
        <f>'03)-MAR''19-RUPALI'!N30</f>
        <v>0</v>
      </c>
      <c r="O140" s="276">
        <f>'03)-MAR''19-RUPALI'!O30</f>
        <v>0</v>
      </c>
      <c r="P140" s="276">
        <f>'03)-MAR''19-RUPALI'!P30</f>
        <v>2000</v>
      </c>
      <c r="Q140" s="276">
        <f>'03)-MAR''19-RUPALI'!Q30</f>
        <v>0</v>
      </c>
      <c r="R140" s="276">
        <f>'03)-MAR''19-RUPALI'!R30</f>
        <v>1449650</v>
      </c>
      <c r="S140" s="276">
        <f>'03)-MAR''19-RUPALI'!S30</f>
        <v>0</v>
      </c>
      <c r="T140" s="276">
        <f>'03)-MAR''19-RUPALI'!T30</f>
        <v>0</v>
      </c>
      <c r="U140" s="276">
        <f>'03)-MAR''19-RUPALI'!U30</f>
        <v>0</v>
      </c>
      <c r="V140" s="276">
        <f>'03)-MAR''19-RUPALI'!V30</f>
        <v>0</v>
      </c>
      <c r="W140" s="276">
        <f>'03)-MAR''19-RUPALI'!W30</f>
        <v>0</v>
      </c>
      <c r="X140" s="113"/>
      <c r="Y140" s="2"/>
      <c r="Z140" s="2"/>
      <c r="AA140" s="2"/>
    </row>
    <row r="141" spans="1:27" ht="15">
      <c r="A141" s="276" t="str">
        <f>'03)-MAR''19-RUPALI'!A31</f>
        <v>Mar'19</v>
      </c>
      <c r="B141" s="276" t="str">
        <f>'03)-MAR''19-RUPALI'!B31</f>
        <v>11.03.19</v>
      </c>
      <c r="C141" s="276" t="str">
        <f>'03)-MAR''19-RUPALI'!C31</f>
        <v>Cash deposited</v>
      </c>
      <c r="D141" s="276" t="str">
        <f>'03)-MAR''19-RUPALI'!D31</f>
        <v>05</v>
      </c>
      <c r="E141" s="276" t="str">
        <f>'03)-MAR''19-RUPALI'!E31</f>
        <v>Sany-2</v>
      </c>
      <c r="F141" s="276" t="str">
        <f>'03)-MAR''19-RUPALI'!F31</f>
        <v>Prev. Monthly Subs.</v>
      </c>
      <c r="G141" s="276" t="str">
        <f>'03)-MAR''19-RUPALI'!G31</f>
        <v>Feb'19</v>
      </c>
      <c r="H141" s="276" t="str">
        <f>'03)-MAR''19-RUPALI'!H31</f>
        <v>DS-50759</v>
      </c>
      <c r="I141" s="276" t="str">
        <f>'03)-MAR''19-RUPALI'!I31</f>
        <v xml:space="preserve">M.R # </v>
      </c>
      <c r="J141" s="276">
        <f>'03)-MAR''19-RUPALI'!J31</f>
        <v>0</v>
      </c>
      <c r="K141" s="276">
        <f>'03)-MAR''19-RUPALI'!K31</f>
        <v>2000</v>
      </c>
      <c r="L141" s="276">
        <f>'03)-MAR''19-RUPALI'!L31</f>
        <v>0</v>
      </c>
      <c r="M141" s="276">
        <f>'03)-MAR''19-RUPALI'!M31</f>
        <v>0</v>
      </c>
      <c r="N141" s="276">
        <f>'03)-MAR''19-RUPALI'!N31</f>
        <v>0</v>
      </c>
      <c r="O141" s="276">
        <f>'03)-MAR''19-RUPALI'!O31</f>
        <v>0</v>
      </c>
      <c r="P141" s="276">
        <f>'03)-MAR''19-RUPALI'!P31</f>
        <v>2000</v>
      </c>
      <c r="Q141" s="276">
        <f>'03)-MAR''19-RUPALI'!Q31</f>
        <v>0</v>
      </c>
      <c r="R141" s="276">
        <f>'03)-MAR''19-RUPALI'!R31</f>
        <v>1451650</v>
      </c>
      <c r="S141" s="276">
        <f>'03)-MAR''19-RUPALI'!S31</f>
        <v>0</v>
      </c>
      <c r="T141" s="276">
        <f>'03)-MAR''19-RUPALI'!T31</f>
        <v>0</v>
      </c>
      <c r="U141" s="276">
        <f>'03)-MAR''19-RUPALI'!U31</f>
        <v>0</v>
      </c>
      <c r="V141" s="276">
        <f>'03)-MAR''19-RUPALI'!V31</f>
        <v>0</v>
      </c>
      <c r="W141" s="276">
        <f>'03)-MAR''19-RUPALI'!W31</f>
        <v>0</v>
      </c>
      <c r="X141" s="113"/>
      <c r="Y141" s="2"/>
      <c r="Z141" s="2"/>
      <c r="AA141" s="2"/>
    </row>
    <row r="142" spans="1:27" ht="15">
      <c r="A142" s="276" t="str">
        <f>'03)-MAR''19-RUPALI'!A32</f>
        <v>Mar'19</v>
      </c>
      <c r="B142" s="276" t="str">
        <f>'03)-MAR''19-RUPALI'!B32</f>
        <v>20.03.19</v>
      </c>
      <c r="C142" s="276" t="str">
        <f>'03)-MAR''19-RUPALI'!C32</f>
        <v>Cash deposited</v>
      </c>
      <c r="D142" s="276" t="str">
        <f>'03)-MAR''19-RUPALI'!D32</f>
        <v>06</v>
      </c>
      <c r="E142" s="276" t="str">
        <f>'03)-MAR''19-RUPALI'!E32</f>
        <v>B.Karim</v>
      </c>
      <c r="F142" s="276" t="str">
        <f>'03)-MAR''19-RUPALI'!F32</f>
        <v>Monthly Subs.</v>
      </c>
      <c r="G142" s="276" t="str">
        <f>'03)-MAR''19-RUPALI'!G32</f>
        <v>Mar'19</v>
      </c>
      <c r="H142" s="276" t="str">
        <f>'03)-MAR''19-RUPALI'!H32</f>
        <v>DS-46244</v>
      </c>
      <c r="I142" s="276" t="str">
        <f>'03)-MAR''19-RUPALI'!I32</f>
        <v xml:space="preserve">M.R # </v>
      </c>
      <c r="J142" s="276">
        <f>'03)-MAR''19-RUPALI'!J32</f>
        <v>0</v>
      </c>
      <c r="K142" s="276">
        <f>'03)-MAR''19-RUPALI'!K32</f>
        <v>0</v>
      </c>
      <c r="L142" s="276">
        <f>'03)-MAR''19-RUPALI'!L32</f>
        <v>2000</v>
      </c>
      <c r="M142" s="276">
        <f>'03)-MAR''19-RUPALI'!M32</f>
        <v>0</v>
      </c>
      <c r="N142" s="276">
        <f>'03)-MAR''19-RUPALI'!N32</f>
        <v>0</v>
      </c>
      <c r="O142" s="276">
        <f>'03)-MAR''19-RUPALI'!O32</f>
        <v>0</v>
      </c>
      <c r="P142" s="276">
        <f>'03)-MAR''19-RUPALI'!P32</f>
        <v>2000</v>
      </c>
      <c r="Q142" s="276">
        <f>'03)-MAR''19-RUPALI'!Q32</f>
        <v>0</v>
      </c>
      <c r="R142" s="276">
        <f>'03)-MAR''19-RUPALI'!R32</f>
        <v>1453650</v>
      </c>
      <c r="S142" s="276">
        <f>'03)-MAR''19-RUPALI'!S32</f>
        <v>0</v>
      </c>
      <c r="T142" s="276">
        <f>'03)-MAR''19-RUPALI'!T32</f>
        <v>0</v>
      </c>
      <c r="U142" s="276">
        <f>'03)-MAR''19-RUPALI'!U32</f>
        <v>0</v>
      </c>
      <c r="V142" s="276">
        <f>'03)-MAR''19-RUPALI'!V32</f>
        <v>0</v>
      </c>
      <c r="W142" s="276">
        <f>'03)-MAR''19-RUPALI'!W32</f>
        <v>0</v>
      </c>
      <c r="X142" s="113"/>
      <c r="Y142" s="2"/>
      <c r="Z142" s="2"/>
      <c r="AA142" s="2"/>
    </row>
    <row r="143" spans="1:27" ht="15">
      <c r="A143" s="276" t="str">
        <f>'03)-MAR''19-RUPALI'!A33</f>
        <v>Mar'19</v>
      </c>
      <c r="B143" s="276" t="str">
        <f>'03)-MAR''19-RUPALI'!B33</f>
        <v>20.03.19</v>
      </c>
      <c r="C143" s="276" t="str">
        <f>'03)-MAR''19-RUPALI'!C33</f>
        <v>Cash deposited</v>
      </c>
      <c r="D143" s="276">
        <f>'03)-MAR''19-RUPALI'!D33</f>
        <v>7</v>
      </c>
      <c r="E143" s="276" t="str">
        <f>'03)-MAR''19-RUPALI'!E33</f>
        <v>K.Nahar</v>
      </c>
      <c r="F143" s="276" t="str">
        <f>'03)-MAR''19-RUPALI'!F33</f>
        <v>Monthly Subs.</v>
      </c>
      <c r="G143" s="276" t="str">
        <f>'03)-MAR''19-RUPALI'!G33</f>
        <v>Mar'19</v>
      </c>
      <c r="H143" s="276" t="str">
        <f>'03)-MAR''19-RUPALI'!H33</f>
        <v>DS-46244</v>
      </c>
      <c r="I143" s="276" t="str">
        <f>'03)-MAR''19-RUPALI'!I33</f>
        <v xml:space="preserve">M.R # </v>
      </c>
      <c r="J143" s="276">
        <f>'03)-MAR''19-RUPALI'!J33</f>
        <v>0</v>
      </c>
      <c r="K143" s="276">
        <f>'03)-MAR''19-RUPALI'!K33</f>
        <v>0</v>
      </c>
      <c r="L143" s="276">
        <f>'03)-MAR''19-RUPALI'!L33</f>
        <v>2000</v>
      </c>
      <c r="M143" s="276">
        <f>'03)-MAR''19-RUPALI'!M33</f>
        <v>0</v>
      </c>
      <c r="N143" s="276">
        <f>'03)-MAR''19-RUPALI'!N33</f>
        <v>0</v>
      </c>
      <c r="O143" s="276">
        <f>'03)-MAR''19-RUPALI'!O33</f>
        <v>0</v>
      </c>
      <c r="P143" s="276">
        <f>'03)-MAR''19-RUPALI'!P33</f>
        <v>2000</v>
      </c>
      <c r="Q143" s="276">
        <f>'03)-MAR''19-RUPALI'!Q33</f>
        <v>0</v>
      </c>
      <c r="R143" s="276">
        <f>'03)-MAR''19-RUPALI'!R33</f>
        <v>1455650</v>
      </c>
      <c r="S143" s="276">
        <f>'03)-MAR''19-RUPALI'!S33</f>
        <v>0</v>
      </c>
      <c r="T143" s="276">
        <f>'03)-MAR''19-RUPALI'!T33</f>
        <v>0</v>
      </c>
      <c r="U143" s="276">
        <f>'03)-MAR''19-RUPALI'!U33</f>
        <v>0</v>
      </c>
      <c r="V143" s="276">
        <f>'03)-MAR''19-RUPALI'!V33</f>
        <v>0</v>
      </c>
      <c r="W143" s="276">
        <f>'03)-MAR''19-RUPALI'!W33</f>
        <v>0</v>
      </c>
      <c r="X143" s="113"/>
      <c r="Y143" s="2"/>
      <c r="Z143" s="2"/>
      <c r="AA143" s="2"/>
    </row>
    <row r="144" spans="1:27" ht="15">
      <c r="A144" s="276" t="str">
        <f>'03)-MAR''19-RUPALI'!A34</f>
        <v>Mar'19</v>
      </c>
      <c r="B144" s="276" t="str">
        <f>'03)-MAR''19-RUPALI'!B34</f>
        <v>27.03.19</v>
      </c>
      <c r="C144" s="276" t="str">
        <f>'03)-MAR''19-RUPALI'!C34</f>
        <v>Cash deposited</v>
      </c>
      <c r="D144" s="276" t="str">
        <f>'03)-MAR''19-RUPALI'!D34</f>
        <v>02</v>
      </c>
      <c r="E144" s="276" t="str">
        <f>'03)-MAR''19-RUPALI'!E34</f>
        <v>Saiful-1</v>
      </c>
      <c r="F144" s="276" t="str">
        <f>'03)-MAR''19-RUPALI'!F34</f>
        <v>Monthly Subs.</v>
      </c>
      <c r="G144" s="276" t="str">
        <f>'03)-MAR''19-RUPALI'!G34</f>
        <v>Mar'19</v>
      </c>
      <c r="H144" s="276" t="str">
        <f>'03)-MAR''19-RUPALI'!H34</f>
        <v>DS-14796</v>
      </c>
      <c r="I144" s="276" t="str">
        <f>'03)-MAR''19-RUPALI'!I34</f>
        <v xml:space="preserve">M.R # </v>
      </c>
      <c r="J144" s="276">
        <f>'03)-MAR''19-RUPALI'!J34</f>
        <v>0</v>
      </c>
      <c r="K144" s="276">
        <f>'03)-MAR''19-RUPALI'!K34</f>
        <v>0</v>
      </c>
      <c r="L144" s="276">
        <f>'03)-MAR''19-RUPALI'!L34</f>
        <v>2000</v>
      </c>
      <c r="M144" s="276">
        <f>'03)-MAR''19-RUPALI'!M34</f>
        <v>0</v>
      </c>
      <c r="N144" s="276">
        <f>'03)-MAR''19-RUPALI'!N34</f>
        <v>0</v>
      </c>
      <c r="O144" s="276">
        <f>'03)-MAR''19-RUPALI'!O34</f>
        <v>0</v>
      </c>
      <c r="P144" s="276">
        <f>'03)-MAR''19-RUPALI'!P34</f>
        <v>2000</v>
      </c>
      <c r="Q144" s="276">
        <f>'03)-MAR''19-RUPALI'!Q34</f>
        <v>0</v>
      </c>
      <c r="R144" s="276">
        <f>'03)-MAR''19-RUPALI'!R34</f>
        <v>1457650</v>
      </c>
      <c r="S144" s="276">
        <f>'03)-MAR''19-RUPALI'!S34</f>
        <v>0</v>
      </c>
      <c r="T144" s="276">
        <f>'03)-MAR''19-RUPALI'!T34</f>
        <v>0</v>
      </c>
      <c r="U144" s="276">
        <f>'03)-MAR''19-RUPALI'!U34</f>
        <v>0</v>
      </c>
      <c r="V144" s="276">
        <f>'03)-MAR''19-RUPALI'!V34</f>
        <v>0</v>
      </c>
      <c r="W144" s="276">
        <f>'03)-MAR''19-RUPALI'!W34</f>
        <v>0</v>
      </c>
      <c r="X144" s="113"/>
      <c r="Y144" s="2"/>
      <c r="Z144" s="2"/>
      <c r="AA144" s="2"/>
    </row>
    <row r="145" spans="1:27" ht="15">
      <c r="A145" s="276" t="str">
        <f>'03)-MAR''19-RUPALI'!A35</f>
        <v>Mar'19</v>
      </c>
      <c r="B145" s="276" t="str">
        <f>'03)-MAR''19-RUPALI'!B35</f>
        <v>27.03.19</v>
      </c>
      <c r="C145" s="276" t="str">
        <f>'03)-MAR''19-RUPALI'!C35</f>
        <v>Cash deposited</v>
      </c>
      <c r="D145" s="276" t="str">
        <f>'03)-MAR''19-RUPALI'!D35</f>
        <v>03</v>
      </c>
      <c r="E145" s="276" t="str">
        <f>'03)-MAR''19-RUPALI'!E35</f>
        <v>Saiful-2</v>
      </c>
      <c r="F145" s="276" t="str">
        <f>'03)-MAR''19-RUPALI'!F35</f>
        <v>Monthly Subs.</v>
      </c>
      <c r="G145" s="276" t="str">
        <f>'03)-MAR''19-RUPALI'!G35</f>
        <v>Mar'19</v>
      </c>
      <c r="H145" s="276" t="str">
        <f>'03)-MAR''19-RUPALI'!H35</f>
        <v>DS-14796</v>
      </c>
      <c r="I145" s="276" t="str">
        <f>'03)-MAR''19-RUPALI'!I35</f>
        <v xml:space="preserve">M.R # </v>
      </c>
      <c r="J145" s="276">
        <f>'03)-MAR''19-RUPALI'!J35</f>
        <v>0</v>
      </c>
      <c r="K145" s="276">
        <f>'03)-MAR''19-RUPALI'!K35</f>
        <v>0</v>
      </c>
      <c r="L145" s="276">
        <f>'03)-MAR''19-RUPALI'!L35</f>
        <v>2000</v>
      </c>
      <c r="M145" s="276">
        <f>'03)-MAR''19-RUPALI'!M35</f>
        <v>0</v>
      </c>
      <c r="N145" s="276">
        <f>'03)-MAR''19-RUPALI'!N35</f>
        <v>0</v>
      </c>
      <c r="O145" s="276">
        <f>'03)-MAR''19-RUPALI'!O35</f>
        <v>0</v>
      </c>
      <c r="P145" s="276">
        <f>'03)-MAR''19-RUPALI'!P35</f>
        <v>2000</v>
      </c>
      <c r="Q145" s="276">
        <f>'03)-MAR''19-RUPALI'!Q35</f>
        <v>0</v>
      </c>
      <c r="R145" s="276">
        <f>'03)-MAR''19-RUPALI'!R35</f>
        <v>1459650</v>
      </c>
      <c r="S145" s="276">
        <f>'03)-MAR''19-RUPALI'!S35</f>
        <v>0</v>
      </c>
      <c r="T145" s="276">
        <f>'03)-MAR''19-RUPALI'!T35</f>
        <v>0</v>
      </c>
      <c r="U145" s="276">
        <f>'03)-MAR''19-RUPALI'!U35</f>
        <v>0</v>
      </c>
      <c r="V145" s="276">
        <f>'03)-MAR''19-RUPALI'!V35</f>
        <v>0</v>
      </c>
      <c r="W145" s="276">
        <f>'03)-MAR''19-RUPALI'!W35</f>
        <v>0</v>
      </c>
      <c r="X145" s="113"/>
      <c r="Y145" s="2"/>
      <c r="Z145" s="2"/>
      <c r="AA145" s="2"/>
    </row>
    <row r="146" spans="1:27" ht="15">
      <c r="A146" s="276" t="str">
        <f>'04)-APR''19-RUPALI'!A14</f>
        <v>Apr'19</v>
      </c>
      <c r="B146" s="276" t="str">
        <f>'04)-APR''19-RUPALI'!B14</f>
        <v>02.04.19</v>
      </c>
      <c r="C146" s="276" t="str">
        <f>'04)-APR''19-RUPALI'!C14</f>
        <v>Cash deposited</v>
      </c>
      <c r="D146" s="276" t="str">
        <f>'04)-APR''19-RUPALI'!D14</f>
        <v>08</v>
      </c>
      <c r="E146" s="276" t="str">
        <f>'04)-APR''19-RUPALI'!E14</f>
        <v>Monjurul</v>
      </c>
      <c r="F146" s="276" t="str">
        <f>'04)-APR''19-RUPALI'!F14</f>
        <v>Monthly Subs.</v>
      </c>
      <c r="G146" s="276" t="str">
        <f>'04)-APR''19-RUPALI'!G14</f>
        <v>Apr'19</v>
      </c>
      <c r="H146" s="276" t="str">
        <f>'04)-APR''19-RUPALI'!H14</f>
        <v>DS-48479</v>
      </c>
      <c r="I146" s="276" t="str">
        <f>'04)-APR''19-RUPALI'!I14</f>
        <v>M.R # 212</v>
      </c>
      <c r="J146" s="276">
        <f>'04)-APR''19-RUPALI'!J14</f>
        <v>0</v>
      </c>
      <c r="K146" s="276">
        <f>'04)-APR''19-RUPALI'!K14</f>
        <v>0</v>
      </c>
      <c r="L146" s="276">
        <f>'04)-APR''19-RUPALI'!L14</f>
        <v>2000</v>
      </c>
      <c r="M146" s="276">
        <f>'04)-APR''19-RUPALI'!M14</f>
        <v>0</v>
      </c>
      <c r="N146" s="276">
        <f>'04)-APR''19-RUPALI'!N14</f>
        <v>0</v>
      </c>
      <c r="O146" s="276">
        <f>'04)-APR''19-RUPALI'!O14</f>
        <v>0</v>
      </c>
      <c r="P146" s="276">
        <f>'04)-APR''19-RUPALI'!P14</f>
        <v>2000</v>
      </c>
      <c r="Q146" s="276">
        <f>'04)-APR''19-RUPALI'!Q14</f>
        <v>0</v>
      </c>
      <c r="R146" s="276">
        <f>'04)-APR''19-RUPALI'!R14</f>
        <v>1461650</v>
      </c>
      <c r="S146" s="276" t="str">
        <f>'04)-APR''19-RUPALI'!S14</f>
        <v>01</v>
      </c>
      <c r="T146" s="276" t="str">
        <f>'04)-APR''19-RUPALI'!T14</f>
        <v>Nasir</v>
      </c>
      <c r="U146" s="276" t="str">
        <f>'04)-APR''19-RUPALI'!U14</f>
        <v>Paid</v>
      </c>
      <c r="V146" s="276">
        <f>'04)-APR''19-RUPALI'!V14</f>
        <v>0</v>
      </c>
      <c r="W146" s="276">
        <f>'04)-APR''19-RUPALI'!W14</f>
        <v>0</v>
      </c>
      <c r="X146" s="113"/>
      <c r="Y146" s="2"/>
      <c r="Z146" s="2"/>
      <c r="AA146" s="2"/>
    </row>
    <row r="147" spans="1:27" ht="15">
      <c r="A147" s="276" t="str">
        <f>'04)-APR''19-RUPALI'!A15</f>
        <v>Apr'19</v>
      </c>
      <c r="B147" s="276" t="str">
        <f>'04)-APR''19-RUPALI'!B15</f>
        <v>03.04.19</v>
      </c>
      <c r="C147" s="276" t="str">
        <f>'04)-APR''19-RUPALI'!C15</f>
        <v>Cash deposited</v>
      </c>
      <c r="D147" s="276">
        <f>'04)-APR''19-RUPALI'!D15</f>
        <v>15</v>
      </c>
      <c r="E147" s="276" t="str">
        <f>'04)-APR''19-RUPALI'!E15</f>
        <v>Rafiqual</v>
      </c>
      <c r="F147" s="276" t="str">
        <f>'04)-APR''19-RUPALI'!F15</f>
        <v>Monthly Subs.</v>
      </c>
      <c r="G147" s="276" t="str">
        <f>'04)-APR''19-RUPALI'!G15</f>
        <v>Apr'19</v>
      </c>
      <c r="H147" s="276" t="str">
        <f>'04)-APR''19-RUPALI'!H15</f>
        <v>DS-48425</v>
      </c>
      <c r="I147" s="276" t="str">
        <f>'04)-APR''19-RUPALI'!I15</f>
        <v>M.R # 213</v>
      </c>
      <c r="J147" s="276">
        <f>'04)-APR''19-RUPALI'!J15</f>
        <v>0</v>
      </c>
      <c r="K147" s="276">
        <f>'04)-APR''19-RUPALI'!K15</f>
        <v>0</v>
      </c>
      <c r="L147" s="276">
        <f>'04)-APR''19-RUPALI'!L15</f>
        <v>2000</v>
      </c>
      <c r="M147" s="276">
        <f>'04)-APR''19-RUPALI'!M15</f>
        <v>0</v>
      </c>
      <c r="N147" s="276">
        <f>'04)-APR''19-RUPALI'!N15</f>
        <v>0</v>
      </c>
      <c r="O147" s="276">
        <f>'04)-APR''19-RUPALI'!O15</f>
        <v>0</v>
      </c>
      <c r="P147" s="276">
        <f>'04)-APR''19-RUPALI'!P15</f>
        <v>2000</v>
      </c>
      <c r="Q147" s="276">
        <f>'04)-APR''19-RUPALI'!Q15</f>
        <v>0</v>
      </c>
      <c r="R147" s="276">
        <f>'04)-APR''19-RUPALI'!R15</f>
        <v>1463650</v>
      </c>
      <c r="S147" s="276" t="str">
        <f>'04)-APR''19-RUPALI'!S15</f>
        <v>02</v>
      </c>
      <c r="T147" s="276" t="str">
        <f>'04)-APR''19-RUPALI'!T15</f>
        <v>Saiful-1</v>
      </c>
      <c r="U147" s="276">
        <f>'04)-APR''19-RUPALI'!U15</f>
        <v>0</v>
      </c>
      <c r="V147" s="276">
        <f>'04)-APR''19-RUPALI'!V15</f>
        <v>0</v>
      </c>
      <c r="W147" s="276">
        <f>'04)-APR''19-RUPALI'!W15</f>
        <v>0</v>
      </c>
      <c r="X147" s="113"/>
      <c r="Y147" s="2"/>
      <c r="Z147" s="2"/>
      <c r="AA147" s="2"/>
    </row>
    <row r="148" spans="1:27" ht="15">
      <c r="A148" s="276" t="str">
        <f>'04)-APR''19-RUPALI'!A16</f>
        <v>Apr'19</v>
      </c>
      <c r="B148" s="276" t="str">
        <f>'04)-APR''19-RUPALI'!B16</f>
        <v>03.04.19</v>
      </c>
      <c r="C148" s="276" t="str">
        <f>'04)-APR''19-RUPALI'!C16</f>
        <v>Cash deposited</v>
      </c>
      <c r="D148" s="276">
        <f>'04)-APR''19-RUPALI'!D16</f>
        <v>15</v>
      </c>
      <c r="E148" s="276" t="str">
        <f>'04)-APR''19-RUPALI'!E16</f>
        <v>Rafiqual</v>
      </c>
      <c r="F148" s="276" t="str">
        <f>'04)-APR''19-RUPALI'!F16</f>
        <v>Monthly Subs.-Advance</v>
      </c>
      <c r="G148" s="276" t="str">
        <f>'04)-APR''19-RUPALI'!G16</f>
        <v>May'19</v>
      </c>
      <c r="H148" s="276" t="str">
        <f>'04)-APR''19-RUPALI'!H16</f>
        <v>DS-48425</v>
      </c>
      <c r="I148" s="276" t="str">
        <f>'04)-APR''19-RUPALI'!I16</f>
        <v>M.R # 214</v>
      </c>
      <c r="J148" s="276">
        <f>'04)-APR''19-RUPALI'!J16</f>
        <v>0</v>
      </c>
      <c r="K148" s="276">
        <f>'04)-APR''19-RUPALI'!K16</f>
        <v>0</v>
      </c>
      <c r="L148" s="276">
        <f>'04)-APR''19-RUPALI'!L16</f>
        <v>0</v>
      </c>
      <c r="M148" s="276">
        <f>'04)-APR''19-RUPALI'!M16</f>
        <v>0</v>
      </c>
      <c r="N148" s="276">
        <f>'04)-APR''19-RUPALI'!N16</f>
        <v>2000</v>
      </c>
      <c r="O148" s="276">
        <f>'04)-APR''19-RUPALI'!O16</f>
        <v>0</v>
      </c>
      <c r="P148" s="276">
        <f>'04)-APR''19-RUPALI'!P16</f>
        <v>2000</v>
      </c>
      <c r="Q148" s="276">
        <f>'04)-APR''19-RUPALI'!Q16</f>
        <v>0</v>
      </c>
      <c r="R148" s="276">
        <f>'04)-APR''19-RUPALI'!R16</f>
        <v>1465650</v>
      </c>
      <c r="S148" s="276" t="str">
        <f>'04)-APR''19-RUPALI'!S16</f>
        <v>03</v>
      </c>
      <c r="T148" s="276" t="str">
        <f>'04)-APR''19-RUPALI'!T16</f>
        <v>Saiful-2</v>
      </c>
      <c r="U148" s="276">
        <f>'04)-APR''19-RUPALI'!U16</f>
        <v>0</v>
      </c>
      <c r="V148" s="276">
        <f>'04)-APR''19-RUPALI'!V16</f>
        <v>0</v>
      </c>
      <c r="W148" s="276">
        <f>'04)-APR''19-RUPALI'!W16</f>
        <v>0</v>
      </c>
      <c r="X148" s="113"/>
      <c r="Y148" s="2"/>
      <c r="Z148" s="2"/>
      <c r="AA148" s="2"/>
    </row>
    <row r="149" spans="1:27" ht="15">
      <c r="A149" s="276" t="str">
        <f>'04)-APR''19-RUPALI'!A17</f>
        <v>Apr'19</v>
      </c>
      <c r="B149" s="276" t="str">
        <f>'04)-APR''19-RUPALI'!B17</f>
        <v>03.04.19</v>
      </c>
      <c r="C149" s="276" t="str">
        <f>'04)-APR''19-RUPALI'!C17</f>
        <v>Cash deposited</v>
      </c>
      <c r="D149" s="276">
        <f>'04)-APR''19-RUPALI'!D17</f>
        <v>14</v>
      </c>
      <c r="E149" s="276" t="str">
        <f>'04)-APR''19-RUPALI'!E17</f>
        <v>Rasel</v>
      </c>
      <c r="F149" s="276" t="str">
        <f>'04)-APR''19-RUPALI'!F17</f>
        <v>Monthly Subs.</v>
      </c>
      <c r="G149" s="276" t="str">
        <f>'04)-APR''19-RUPALI'!G17</f>
        <v>Apr'19</v>
      </c>
      <c r="H149" s="276" t="str">
        <f>'04)-APR''19-RUPALI'!H17</f>
        <v>DS-14026</v>
      </c>
      <c r="I149" s="276" t="str">
        <f>'04)-APR''19-RUPALI'!I17</f>
        <v>M.R # 215</v>
      </c>
      <c r="J149" s="276">
        <f>'04)-APR''19-RUPALI'!J17</f>
        <v>0</v>
      </c>
      <c r="K149" s="276">
        <f>'04)-APR''19-RUPALI'!K17</f>
        <v>0</v>
      </c>
      <c r="L149" s="276">
        <f>'04)-APR''19-RUPALI'!L17</f>
        <v>2000</v>
      </c>
      <c r="M149" s="276">
        <f>'04)-APR''19-RUPALI'!M17</f>
        <v>0</v>
      </c>
      <c r="N149" s="276">
        <f>'04)-APR''19-RUPALI'!N17</f>
        <v>0</v>
      </c>
      <c r="O149" s="276">
        <f>'04)-APR''19-RUPALI'!O17</f>
        <v>0</v>
      </c>
      <c r="P149" s="276">
        <f>'04)-APR''19-RUPALI'!P17</f>
        <v>2000</v>
      </c>
      <c r="Q149" s="276">
        <f>'04)-APR''19-RUPALI'!Q17</f>
        <v>0</v>
      </c>
      <c r="R149" s="276">
        <f>'04)-APR''19-RUPALI'!R17</f>
        <v>1467650</v>
      </c>
      <c r="S149" s="276" t="str">
        <f>'04)-APR''19-RUPALI'!S17</f>
        <v>04</v>
      </c>
      <c r="T149" s="276" t="str">
        <f>'04)-APR''19-RUPALI'!T17</f>
        <v>Sany-1</v>
      </c>
      <c r="U149" s="276">
        <f>'04)-APR''19-RUPALI'!U17</f>
        <v>0</v>
      </c>
      <c r="V149" s="276">
        <f>'04)-APR''19-RUPALI'!V17</f>
        <v>0</v>
      </c>
      <c r="W149" s="276">
        <f>'04)-APR''19-RUPALI'!W17</f>
        <v>0</v>
      </c>
      <c r="X149" s="113"/>
      <c r="Y149" s="2"/>
      <c r="Z149" s="2"/>
      <c r="AA149" s="2"/>
    </row>
    <row r="150" spans="1:27" ht="15">
      <c r="A150" s="276" t="str">
        <f>'04)-APR''19-RUPALI'!A18</f>
        <v>Apr'19</v>
      </c>
      <c r="B150" s="276" t="str">
        <f>'04)-APR''19-RUPALI'!B18</f>
        <v>07.04.19</v>
      </c>
      <c r="C150" s="276" t="str">
        <f>'04)-APR''19-RUPALI'!C18</f>
        <v>Cash deposited</v>
      </c>
      <c r="D150" s="276" t="str">
        <f>'04)-APR''19-RUPALI'!D18</f>
        <v>01</v>
      </c>
      <c r="E150" s="276" t="str">
        <f>'04)-APR''19-RUPALI'!E18</f>
        <v>Nasir</v>
      </c>
      <c r="F150" s="276" t="str">
        <f>'04)-APR''19-RUPALI'!F18</f>
        <v>Monthly Subs.</v>
      </c>
      <c r="G150" s="276" t="str">
        <f>'04)-APR''19-RUPALI'!G18</f>
        <v>Apr'19</v>
      </c>
      <c r="H150" s="276" t="str">
        <f>'04)-APR''19-RUPALI'!H18</f>
        <v>DS-39661</v>
      </c>
      <c r="I150" s="276" t="str">
        <f>'04)-APR''19-RUPALI'!I18</f>
        <v>M.R # 216</v>
      </c>
      <c r="J150" s="276">
        <f>'04)-APR''19-RUPALI'!J18</f>
        <v>0</v>
      </c>
      <c r="K150" s="276">
        <f>'04)-APR''19-RUPALI'!K18</f>
        <v>0</v>
      </c>
      <c r="L150" s="276">
        <f>'04)-APR''19-RUPALI'!L18</f>
        <v>2000</v>
      </c>
      <c r="M150" s="276">
        <f>'04)-APR''19-RUPALI'!M18</f>
        <v>0</v>
      </c>
      <c r="N150" s="276">
        <f>'04)-APR''19-RUPALI'!N18</f>
        <v>0</v>
      </c>
      <c r="O150" s="276">
        <f>'04)-APR''19-RUPALI'!O18</f>
        <v>0</v>
      </c>
      <c r="P150" s="276">
        <f>'04)-APR''19-RUPALI'!P18</f>
        <v>2000</v>
      </c>
      <c r="Q150" s="276">
        <f>'04)-APR''19-RUPALI'!Q18</f>
        <v>0</v>
      </c>
      <c r="R150" s="276">
        <f>'04)-APR''19-RUPALI'!R18</f>
        <v>1469650</v>
      </c>
      <c r="S150" s="276" t="str">
        <f>'04)-APR''19-RUPALI'!S18</f>
        <v>05</v>
      </c>
      <c r="T150" s="276" t="str">
        <f>'04)-APR''19-RUPALI'!T18</f>
        <v>Sany-2</v>
      </c>
      <c r="U150" s="276">
        <f>'04)-APR''19-RUPALI'!U18</f>
        <v>0</v>
      </c>
      <c r="V150" s="276">
        <f>'04)-APR''19-RUPALI'!V18</f>
        <v>0</v>
      </c>
      <c r="W150" s="276">
        <f>'04)-APR''19-RUPALI'!W18</f>
        <v>0</v>
      </c>
      <c r="X150" s="113"/>
      <c r="Y150" s="2"/>
      <c r="Z150" s="2"/>
      <c r="AA150" s="2"/>
    </row>
    <row r="151" spans="1:27" ht="15">
      <c r="A151" s="276" t="str">
        <f>'04)-APR''19-RUPALI'!A19</f>
        <v>Apr'19</v>
      </c>
      <c r="B151" s="276" t="str">
        <f>'04)-APR''19-RUPALI'!B19</f>
        <v>07.04.19</v>
      </c>
      <c r="C151" s="276" t="str">
        <f>'04)-APR''19-RUPALI'!C19</f>
        <v>Cash deposited</v>
      </c>
      <c r="D151" s="276">
        <f>'04)-APR''19-RUPALI'!D19</f>
        <v>11</v>
      </c>
      <c r="E151" s="276" t="str">
        <f>'04)-APR''19-RUPALI'!E19</f>
        <v>Sajib</v>
      </c>
      <c r="F151" s="276" t="str">
        <f>'04)-APR''19-RUPALI'!F19</f>
        <v>Monthly Subs.</v>
      </c>
      <c r="G151" s="276" t="str">
        <f>'04)-APR''19-RUPALI'!G19</f>
        <v>Apr'19</v>
      </c>
      <c r="H151" s="276" t="str">
        <f>'04)-APR''19-RUPALI'!H19</f>
        <v>DS-30661</v>
      </c>
      <c r="I151" s="276" t="str">
        <f>'04)-APR''19-RUPALI'!I19</f>
        <v>M.R # 217</v>
      </c>
      <c r="J151" s="276">
        <f>'04)-APR''19-RUPALI'!J19</f>
        <v>0</v>
      </c>
      <c r="K151" s="276">
        <f>'04)-APR''19-RUPALI'!K19</f>
        <v>0</v>
      </c>
      <c r="L151" s="276">
        <f>'04)-APR''19-RUPALI'!L19</f>
        <v>2000</v>
      </c>
      <c r="M151" s="276">
        <f>'04)-APR''19-RUPALI'!M19</f>
        <v>0</v>
      </c>
      <c r="N151" s="276">
        <f>'04)-APR''19-RUPALI'!N19</f>
        <v>0</v>
      </c>
      <c r="O151" s="276">
        <f>'04)-APR''19-RUPALI'!O19</f>
        <v>0</v>
      </c>
      <c r="P151" s="276">
        <f>'04)-APR''19-RUPALI'!P19</f>
        <v>2000</v>
      </c>
      <c r="Q151" s="276">
        <f>'04)-APR''19-RUPALI'!Q19</f>
        <v>0</v>
      </c>
      <c r="R151" s="276">
        <f>'04)-APR''19-RUPALI'!R19</f>
        <v>1471650</v>
      </c>
      <c r="S151" s="276" t="str">
        <f>'04)-APR''19-RUPALI'!S19</f>
        <v>06</v>
      </c>
      <c r="T151" s="276" t="str">
        <f>'04)-APR''19-RUPALI'!T19</f>
        <v>Osman</v>
      </c>
      <c r="U151" s="276">
        <f>'04)-APR''19-RUPALI'!U19</f>
        <v>0</v>
      </c>
      <c r="V151" s="276" t="str">
        <f>'04)-APR''19-RUPALI'!V19</f>
        <v>K.Nahar</v>
      </c>
      <c r="W151" s="276">
        <f>'04)-APR''19-RUPALI'!W19</f>
        <v>0</v>
      </c>
      <c r="X151" s="113"/>
      <c r="Y151" s="2"/>
      <c r="Z151" s="2"/>
      <c r="AA151" s="2"/>
    </row>
    <row r="152" spans="1:27" ht="15">
      <c r="A152" s="276" t="str">
        <f>'04)-APR''19-RUPALI'!A20</f>
        <v>Apr'19</v>
      </c>
      <c r="B152" s="276" t="str">
        <f>'04)-APR''19-RUPALI'!B20</f>
        <v>08.04.19</v>
      </c>
      <c r="C152" s="276" t="str">
        <f>'04)-APR''19-RUPALI'!C20</f>
        <v>Cash deposited</v>
      </c>
      <c r="D152" s="276" t="str">
        <f>'04)-APR''19-RUPALI'!D20</f>
        <v>04</v>
      </c>
      <c r="E152" s="276" t="str">
        <f>'04)-APR''19-RUPALI'!E20</f>
        <v>Sany-1</v>
      </c>
      <c r="F152" s="276" t="str">
        <f>'04)-APR''19-RUPALI'!F20</f>
        <v>Monthly Subs.</v>
      </c>
      <c r="G152" s="276" t="str">
        <f>'04)-APR''19-RUPALI'!G20</f>
        <v>Mar'19</v>
      </c>
      <c r="H152" s="276" t="str">
        <f>'04)-APR''19-RUPALI'!H20</f>
        <v>DS-30662</v>
      </c>
      <c r="I152" s="276" t="str">
        <f>'04)-APR''19-RUPALI'!I20</f>
        <v>M.R # 218</v>
      </c>
      <c r="J152" s="276">
        <f>'04)-APR''19-RUPALI'!J20</f>
        <v>0</v>
      </c>
      <c r="K152" s="276">
        <f>'04)-APR''19-RUPALI'!K20</f>
        <v>2000</v>
      </c>
      <c r="L152" s="276">
        <f>'04)-APR''19-RUPALI'!L20</f>
        <v>0</v>
      </c>
      <c r="M152" s="276">
        <f>'04)-APR''19-RUPALI'!M20</f>
        <v>0</v>
      </c>
      <c r="N152" s="276">
        <f>'04)-APR''19-RUPALI'!N20</f>
        <v>0</v>
      </c>
      <c r="O152" s="276">
        <f>'04)-APR''19-RUPALI'!O20</f>
        <v>0</v>
      </c>
      <c r="P152" s="276">
        <f>'04)-APR''19-RUPALI'!P20</f>
        <v>2000</v>
      </c>
      <c r="Q152" s="276">
        <f>'04)-APR''19-RUPALI'!Q20</f>
        <v>0</v>
      </c>
      <c r="R152" s="276">
        <f>'04)-APR''19-RUPALI'!R20</f>
        <v>1473650</v>
      </c>
      <c r="S152" s="276" t="str">
        <f>'04)-APR''19-RUPALI'!S20</f>
        <v>07</v>
      </c>
      <c r="T152" s="276" t="str">
        <f>'04)-APR''19-RUPALI'!T20</f>
        <v>B.Karim</v>
      </c>
      <c r="U152" s="276" t="str">
        <f>'04)-APR''19-RUPALI'!U20</f>
        <v>Paid</v>
      </c>
      <c r="V152" s="276">
        <f>'04)-APR''19-RUPALI'!V20</f>
        <v>0</v>
      </c>
      <c r="W152" s="276">
        <f>'04)-APR''19-RUPALI'!W20</f>
        <v>0</v>
      </c>
      <c r="X152" s="113"/>
      <c r="Y152" s="2"/>
      <c r="Z152" s="2"/>
      <c r="AA152" s="2"/>
    </row>
    <row r="153" spans="1:27" ht="15">
      <c r="A153" s="276" t="str">
        <f>'04)-APR''19-RUPALI'!A21</f>
        <v>Apr'19</v>
      </c>
      <c r="B153" s="276" t="str">
        <f>'04)-APR''19-RUPALI'!B21</f>
        <v>08.04.19</v>
      </c>
      <c r="C153" s="276" t="str">
        <f>'04)-APR''19-RUPALI'!C21</f>
        <v>Cash deposited</v>
      </c>
      <c r="D153" s="276" t="str">
        <f>'04)-APR''19-RUPALI'!D21</f>
        <v>05</v>
      </c>
      <c r="E153" s="276" t="str">
        <f>'04)-APR''19-RUPALI'!E21</f>
        <v>Sany-2</v>
      </c>
      <c r="F153" s="276" t="str">
        <f>'04)-APR''19-RUPALI'!F21</f>
        <v>Monthly Subs.</v>
      </c>
      <c r="G153" s="276" t="str">
        <f>'04)-APR''19-RUPALI'!G21</f>
        <v>Mar'19</v>
      </c>
      <c r="H153" s="276" t="str">
        <f>'04)-APR''19-RUPALI'!H21</f>
        <v>DS-30662</v>
      </c>
      <c r="I153" s="276" t="str">
        <f>'04)-APR''19-RUPALI'!I21</f>
        <v>M.R # 219</v>
      </c>
      <c r="J153" s="276">
        <f>'04)-APR''19-RUPALI'!J21</f>
        <v>0</v>
      </c>
      <c r="K153" s="276">
        <f>'04)-APR''19-RUPALI'!K21</f>
        <v>2000</v>
      </c>
      <c r="L153" s="276">
        <f>'04)-APR''19-RUPALI'!L21</f>
        <v>0</v>
      </c>
      <c r="M153" s="276">
        <f>'04)-APR''19-RUPALI'!M21</f>
        <v>0</v>
      </c>
      <c r="N153" s="276">
        <f>'04)-APR''19-RUPALI'!N21</f>
        <v>0</v>
      </c>
      <c r="O153" s="276">
        <f>'04)-APR''19-RUPALI'!O21</f>
        <v>0</v>
      </c>
      <c r="P153" s="276">
        <f>'04)-APR''19-RUPALI'!P21</f>
        <v>2000</v>
      </c>
      <c r="Q153" s="276">
        <f>'04)-APR''19-RUPALI'!Q21</f>
        <v>0</v>
      </c>
      <c r="R153" s="276">
        <f>'04)-APR''19-RUPALI'!R21</f>
        <v>1475650</v>
      </c>
      <c r="S153" s="276" t="str">
        <f>'04)-APR''19-RUPALI'!S21</f>
        <v>08</v>
      </c>
      <c r="T153" s="276" t="str">
        <f>'04)-APR''19-RUPALI'!T21</f>
        <v>Monjurul</v>
      </c>
      <c r="U153" s="276" t="str">
        <f>'04)-APR''19-RUPALI'!U21</f>
        <v>Paid</v>
      </c>
      <c r="V153" s="276">
        <f>'04)-APR''19-RUPALI'!V21</f>
        <v>0</v>
      </c>
      <c r="W153" s="276">
        <f>'04)-APR''19-RUPALI'!W21</f>
        <v>0</v>
      </c>
      <c r="X153" s="113"/>
      <c r="Y153" s="2"/>
      <c r="Z153" s="2"/>
      <c r="AA153" s="2"/>
    </row>
    <row r="154" spans="1:27" ht="15">
      <c r="A154" s="276" t="str">
        <f>'04)-APR''19-RUPALI'!A22</f>
        <v>Apr'19</v>
      </c>
      <c r="B154" s="276" t="str">
        <f>'04)-APR''19-RUPALI'!B22</f>
        <v>15.04.19</v>
      </c>
      <c r="C154" s="276" t="str">
        <f>'04)-APR''19-RUPALI'!C22</f>
        <v>Cash deposited</v>
      </c>
      <c r="D154" s="276" t="str">
        <f>'04)-APR''19-RUPALI'!D22</f>
        <v>06</v>
      </c>
      <c r="E154" s="276" t="str">
        <f>'04)-APR''19-RUPALI'!E22</f>
        <v>Osman</v>
      </c>
      <c r="F154" s="276" t="str">
        <f>'04)-APR''19-RUPALI'!F22</f>
        <v>Land pur-Phase-1+2</v>
      </c>
      <c r="G154" s="276" t="str">
        <f>'04)-APR''19-RUPALI'!G22</f>
        <v>Apr'19</v>
      </c>
      <c r="H154" s="276" t="str">
        <f>'04)-APR''19-RUPALI'!H22</f>
        <v>DS-94512</v>
      </c>
      <c r="I154" s="276" t="str">
        <f>'04)-APR''19-RUPALI'!I22</f>
        <v>M.R # 220</v>
      </c>
      <c r="J154" s="276">
        <f>'04)-APR''19-RUPALI'!J22</f>
        <v>0</v>
      </c>
      <c r="K154" s="276">
        <f>'04)-APR''19-RUPALI'!K22</f>
        <v>170000</v>
      </c>
      <c r="L154" s="276">
        <f>'04)-APR''19-RUPALI'!L22</f>
        <v>0</v>
      </c>
      <c r="M154" s="276">
        <f>'04)-APR''19-RUPALI'!M22</f>
        <v>0</v>
      </c>
      <c r="N154" s="276">
        <f>'04)-APR''19-RUPALI'!N22</f>
        <v>0</v>
      </c>
      <c r="O154" s="276">
        <f>'04)-APR''19-RUPALI'!O22</f>
        <v>0</v>
      </c>
      <c r="P154" s="276">
        <f>'04)-APR''19-RUPALI'!P22</f>
        <v>170000</v>
      </c>
      <c r="Q154" s="276">
        <f>'04)-APR''19-RUPALI'!Q22</f>
        <v>0</v>
      </c>
      <c r="R154" s="276">
        <f>'04)-APR''19-RUPALI'!R22</f>
        <v>1645650</v>
      </c>
      <c r="S154" s="276" t="str">
        <f>'04)-APR''19-RUPALI'!S22</f>
        <v>09</v>
      </c>
      <c r="T154" s="276" t="str">
        <f>'04)-APR''19-RUPALI'!T22</f>
        <v>Jahirul</v>
      </c>
      <c r="U154" s="276">
        <f>'04)-APR''19-RUPALI'!U22</f>
        <v>0</v>
      </c>
      <c r="V154" s="276" t="str">
        <f>'04)-APR''19-RUPALI'!V22</f>
        <v>Habibul</v>
      </c>
      <c r="W154" s="276">
        <f>'04)-APR''19-RUPALI'!W22</f>
        <v>0</v>
      </c>
      <c r="X154" s="113"/>
      <c r="Y154" s="2"/>
      <c r="Z154" s="2"/>
      <c r="AA154" s="2"/>
    </row>
    <row r="155" spans="1:27" ht="15">
      <c r="A155" s="276" t="str">
        <f>'04)-APR''19-RUPALI'!A23</f>
        <v>Apr'19</v>
      </c>
      <c r="B155" s="276" t="str">
        <f>'04)-APR''19-RUPALI'!B23</f>
        <v>15.04.19</v>
      </c>
      <c r="C155" s="276" t="str">
        <f>'04)-APR''19-RUPALI'!C23</f>
        <v>Cash deposited</v>
      </c>
      <c r="D155" s="276" t="str">
        <f>'04)-APR''19-RUPALI'!D23</f>
        <v>06</v>
      </c>
      <c r="E155" s="276" t="str">
        <f>'04)-APR''19-RUPALI'!E23</f>
        <v>Osman</v>
      </c>
      <c r="F155" s="276" t="str">
        <f>'04)-APR''19-RUPALI'!F23</f>
        <v>Prev. Monthly Subs.</v>
      </c>
      <c r="G155" s="276" t="str">
        <f>'04)-APR''19-RUPALI'!G23</f>
        <v>Feb'19</v>
      </c>
      <c r="H155" s="276" t="str">
        <f>'04)-APR''19-RUPALI'!H23</f>
        <v>DS-94512</v>
      </c>
      <c r="I155" s="276" t="str">
        <f>'04)-APR''19-RUPALI'!I23</f>
        <v>M.R # 221</v>
      </c>
      <c r="J155" s="276">
        <f>'04)-APR''19-RUPALI'!J23</f>
        <v>0</v>
      </c>
      <c r="K155" s="276">
        <f>'04)-APR''19-RUPALI'!K23</f>
        <v>18000</v>
      </c>
      <c r="L155" s="276">
        <f>'04)-APR''19-RUPALI'!L23</f>
        <v>0</v>
      </c>
      <c r="M155" s="276">
        <f>'04)-APR''19-RUPALI'!M23</f>
        <v>0</v>
      </c>
      <c r="N155" s="276">
        <f>'04)-APR''19-RUPALI'!N23</f>
        <v>0</v>
      </c>
      <c r="O155" s="276">
        <f>'04)-APR''19-RUPALI'!O23</f>
        <v>0</v>
      </c>
      <c r="P155" s="276">
        <f>'04)-APR''19-RUPALI'!P23</f>
        <v>18000</v>
      </c>
      <c r="Q155" s="276">
        <f>'04)-APR''19-RUPALI'!Q23</f>
        <v>0</v>
      </c>
      <c r="R155" s="276">
        <f>'04)-APR''19-RUPALI'!R23</f>
        <v>1663650</v>
      </c>
      <c r="S155" s="276">
        <f>'04)-APR''19-RUPALI'!S23</f>
        <v>10</v>
      </c>
      <c r="T155" s="276" t="str">
        <f>'04)-APR''19-RUPALI'!T23</f>
        <v>Kamrul</v>
      </c>
      <c r="U155" s="276">
        <f>'04)-APR''19-RUPALI'!U23</f>
        <v>0</v>
      </c>
      <c r="V155" s="276">
        <f>'04)-APR''19-RUPALI'!V23</f>
        <v>0</v>
      </c>
      <c r="W155" s="276">
        <f>'04)-APR''19-RUPALI'!W23</f>
        <v>0</v>
      </c>
      <c r="X155" s="113"/>
      <c r="Y155" s="2"/>
      <c r="Z155" s="2"/>
      <c r="AA155" s="2"/>
    </row>
    <row r="156" spans="1:27" ht="15">
      <c r="A156" s="276" t="str">
        <f>'04)-APR''19-RUPALI'!A24</f>
        <v>Apr'19</v>
      </c>
      <c r="B156" s="276" t="str">
        <f>'04)-APR''19-RUPALI'!B24</f>
        <v>15.04.19</v>
      </c>
      <c r="C156" s="276" t="str">
        <f>'04)-APR''19-RUPALI'!C24</f>
        <v>Cash deposited</v>
      </c>
      <c r="D156" s="276" t="str">
        <f>'04)-APR''19-RUPALI'!D24</f>
        <v>06</v>
      </c>
      <c r="E156" s="276" t="str">
        <f>'04)-APR''19-RUPALI'!E24</f>
        <v>Osman</v>
      </c>
      <c r="F156" s="276" t="str">
        <f>'04)-APR''19-RUPALI'!F24</f>
        <v>Land pur-Phase-3</v>
      </c>
      <c r="G156" s="276" t="str">
        <f>'04)-APR''19-RUPALI'!G24</f>
        <v>Apr'19</v>
      </c>
      <c r="H156" s="276" t="str">
        <f>'04)-APR''19-RUPALI'!H24</f>
        <v>DS-94512</v>
      </c>
      <c r="I156" s="276" t="str">
        <f>'04)-APR''19-RUPALI'!I24</f>
        <v>M.R # 222</v>
      </c>
      <c r="J156" s="276">
        <f>'04)-APR''19-RUPALI'!J24</f>
        <v>0</v>
      </c>
      <c r="K156" s="276">
        <f>'04)-APR''19-RUPALI'!K24</f>
        <v>0</v>
      </c>
      <c r="L156" s="276">
        <f>'04)-APR''19-RUPALI'!L24</f>
        <v>0</v>
      </c>
      <c r="M156" s="276">
        <f>'04)-APR''19-RUPALI'!M24</f>
        <v>12000</v>
      </c>
      <c r="N156" s="276">
        <f>'04)-APR''19-RUPALI'!N24</f>
        <v>0</v>
      </c>
      <c r="O156" s="276">
        <f>'04)-APR''19-RUPALI'!O24</f>
        <v>0</v>
      </c>
      <c r="P156" s="276">
        <f>'04)-APR''19-RUPALI'!P24</f>
        <v>12000</v>
      </c>
      <c r="Q156" s="276">
        <f>'04)-APR''19-RUPALI'!Q24</f>
        <v>0</v>
      </c>
      <c r="R156" s="276">
        <f>'04)-APR''19-RUPALI'!R24</f>
        <v>1675650</v>
      </c>
      <c r="S156" s="276">
        <f>'04)-APR''19-RUPALI'!S24</f>
        <v>11</v>
      </c>
      <c r="T156" s="276" t="str">
        <f>'04)-APR''19-RUPALI'!T24</f>
        <v>Sajib</v>
      </c>
      <c r="U156" s="276" t="str">
        <f>'04)-APR''19-RUPALI'!U24</f>
        <v>Paid</v>
      </c>
      <c r="V156" s="276">
        <f>'04)-APR''19-RUPALI'!V24</f>
        <v>0</v>
      </c>
      <c r="W156" s="276">
        <f>'04)-APR''19-RUPALI'!W24</f>
        <v>0</v>
      </c>
      <c r="X156" s="113"/>
      <c r="Y156" s="2"/>
      <c r="Z156" s="2"/>
      <c r="AA156" s="2"/>
    </row>
    <row r="157" spans="1:27" ht="15">
      <c r="A157" s="276" t="str">
        <f>'04)-APR''19-RUPALI'!A25</f>
        <v>Apr'19</v>
      </c>
      <c r="B157" s="276" t="str">
        <f>'04)-APR''19-RUPALI'!B25</f>
        <v>15.04.19</v>
      </c>
      <c r="C157" s="276" t="str">
        <f>'04)-APR''19-RUPALI'!C25</f>
        <v>Cash deposited</v>
      </c>
      <c r="D157" s="276" t="str">
        <f>'04)-APR''19-RUPALI'!D25</f>
        <v>06</v>
      </c>
      <c r="E157" s="276" t="str">
        <f>'04)-APR''19-RUPALI'!E25</f>
        <v>Osman</v>
      </c>
      <c r="F157" s="276" t="str">
        <f>'04)-APR''19-RUPALI'!F25</f>
        <v>Admission fee</v>
      </c>
      <c r="G157" s="276" t="str">
        <f>'04)-APR''19-RUPALI'!G25</f>
        <v>Apr'19</v>
      </c>
      <c r="H157" s="276" t="str">
        <f>'04)-APR''19-RUPALI'!H25</f>
        <v>Cash</v>
      </c>
      <c r="I157" s="276" t="str">
        <f>'04)-APR''19-RUPALI'!I25</f>
        <v>M.R # 223</v>
      </c>
      <c r="J157" s="276">
        <f>'04)-APR''19-RUPALI'!J25</f>
        <v>0</v>
      </c>
      <c r="K157" s="276">
        <f>'04)-APR''19-RUPALI'!K25</f>
        <v>0</v>
      </c>
      <c r="L157" s="276">
        <f>'04)-APR''19-RUPALI'!L25</f>
        <v>0</v>
      </c>
      <c r="M157" s="276">
        <f>'04)-APR''19-RUPALI'!M25</f>
        <v>0</v>
      </c>
      <c r="N157" s="276">
        <f>'04)-APR''19-RUPALI'!N25</f>
        <v>0</v>
      </c>
      <c r="O157" s="276">
        <f>'04)-APR''19-RUPALI'!O25</f>
        <v>0</v>
      </c>
      <c r="P157" s="276">
        <f>'04)-APR''19-RUPALI'!P25</f>
        <v>0</v>
      </c>
      <c r="Q157" s="276">
        <f>'04)-APR''19-RUPALI'!Q25</f>
        <v>0</v>
      </c>
      <c r="R157" s="276">
        <f>'04)-APR''19-RUPALI'!R25</f>
        <v>1675650</v>
      </c>
      <c r="S157" s="276">
        <f>'04)-APR''19-RUPALI'!S25</f>
        <v>12</v>
      </c>
      <c r="T157" s="276" t="str">
        <f>'04)-APR''19-RUPALI'!T25</f>
        <v>Shimul</v>
      </c>
      <c r="U157" s="276">
        <f>'04)-APR''19-RUPALI'!U25</f>
        <v>0</v>
      </c>
      <c r="V157" s="276">
        <f>'04)-APR''19-RUPALI'!V25</f>
        <v>500</v>
      </c>
      <c r="W157" s="276">
        <f>'04)-APR''19-RUPALI'!W25</f>
        <v>0</v>
      </c>
      <c r="X157" s="113"/>
      <c r="Y157" s="2"/>
      <c r="Z157" s="2"/>
      <c r="AA157" s="2"/>
    </row>
    <row r="158" spans="1:27" ht="15">
      <c r="A158" s="276" t="str">
        <f>'04)-APR''19-RUPALI'!A26</f>
        <v>Apr'19</v>
      </c>
      <c r="B158" s="276" t="str">
        <f>'04)-APR''19-RUPALI'!B26</f>
        <v>21.04.19</v>
      </c>
      <c r="C158" s="276" t="str">
        <f>'04)-APR''19-RUPALI'!C26</f>
        <v>Cash deposited</v>
      </c>
      <c r="D158" s="276" t="str">
        <f>'04)-APR''19-RUPALI'!D26</f>
        <v>02</v>
      </c>
      <c r="E158" s="276" t="str">
        <f>'04)-APR''19-RUPALI'!E26</f>
        <v>Saiful-1</v>
      </c>
      <c r="F158" s="276" t="str">
        <f>'04)-APR''19-RUPALI'!F26</f>
        <v>Monthly Subs.</v>
      </c>
      <c r="G158" s="276" t="str">
        <f>'04)-APR''19-RUPALI'!G26</f>
        <v>Apr'19</v>
      </c>
      <c r="H158" s="276" t="str">
        <f>'04)-APR''19-RUPALI'!H26</f>
        <v>DS-94612</v>
      </c>
      <c r="I158" s="276" t="str">
        <f>'04)-APR''19-RUPALI'!I26</f>
        <v>M.R # 224</v>
      </c>
      <c r="J158" s="276">
        <f>'04)-APR''19-RUPALI'!J26</f>
        <v>0</v>
      </c>
      <c r="K158" s="276">
        <f>'04)-APR''19-RUPALI'!K26</f>
        <v>0</v>
      </c>
      <c r="L158" s="276">
        <f>'04)-APR''19-RUPALI'!L26</f>
        <v>2000</v>
      </c>
      <c r="M158" s="276">
        <f>'04)-APR''19-RUPALI'!M26</f>
        <v>0</v>
      </c>
      <c r="N158" s="276">
        <f>'04)-APR''19-RUPALI'!N26</f>
        <v>0</v>
      </c>
      <c r="O158" s="276">
        <f>'04)-APR''19-RUPALI'!O26</f>
        <v>0</v>
      </c>
      <c r="P158" s="276">
        <f>'04)-APR''19-RUPALI'!P26</f>
        <v>2000</v>
      </c>
      <c r="Q158" s="276">
        <f>'04)-APR''19-RUPALI'!Q26</f>
        <v>0</v>
      </c>
      <c r="R158" s="276">
        <f>'04)-APR''19-RUPALI'!R26</f>
        <v>1677650</v>
      </c>
      <c r="S158" s="276">
        <f>'04)-APR''19-RUPALI'!S26</f>
        <v>13</v>
      </c>
      <c r="T158" s="276" t="str">
        <f>'04)-APR''19-RUPALI'!T26</f>
        <v>Ayub</v>
      </c>
      <c r="U158" s="276">
        <f>'04)-APR''19-RUPALI'!U26</f>
        <v>0</v>
      </c>
      <c r="V158" s="276">
        <f>'04)-APR''19-RUPALI'!V26</f>
        <v>0</v>
      </c>
      <c r="W158" s="276">
        <f>'04)-APR''19-RUPALI'!W26</f>
        <v>0</v>
      </c>
      <c r="X158" s="113"/>
      <c r="Y158" s="2"/>
      <c r="Z158" s="2"/>
      <c r="AA158" s="2"/>
    </row>
    <row r="159" spans="1:27" ht="15">
      <c r="A159" s="276" t="str">
        <f>'04)-APR''19-RUPALI'!A27</f>
        <v>Apr'19</v>
      </c>
      <c r="B159" s="276" t="str">
        <f>'04)-APR''19-RUPALI'!B27</f>
        <v>21.04.19</v>
      </c>
      <c r="C159" s="276" t="str">
        <f>'04)-APR''19-RUPALI'!C27</f>
        <v>Cash deposited</v>
      </c>
      <c r="D159" s="276" t="str">
        <f>'04)-APR''19-RUPALI'!D27</f>
        <v>03</v>
      </c>
      <c r="E159" s="276" t="str">
        <f>'04)-APR''19-RUPALI'!E27</f>
        <v>Saiful-2</v>
      </c>
      <c r="F159" s="276" t="str">
        <f>'04)-APR''19-RUPALI'!F27</f>
        <v>Monthly Subs.</v>
      </c>
      <c r="G159" s="276" t="str">
        <f>'04)-APR''19-RUPALI'!G27</f>
        <v>Apr'19</v>
      </c>
      <c r="H159" s="276" t="str">
        <f>'04)-APR''19-RUPALI'!H27</f>
        <v>DS-94612</v>
      </c>
      <c r="I159" s="276" t="str">
        <f>'04)-APR''19-RUPALI'!I27</f>
        <v>M.R # 225</v>
      </c>
      <c r="J159" s="276">
        <f>'04)-APR''19-RUPALI'!J27</f>
        <v>0</v>
      </c>
      <c r="K159" s="276">
        <f>'04)-APR''19-RUPALI'!K27</f>
        <v>0</v>
      </c>
      <c r="L159" s="276">
        <f>'04)-APR''19-RUPALI'!L27</f>
        <v>2000</v>
      </c>
      <c r="M159" s="276">
        <f>'04)-APR''19-RUPALI'!M27</f>
        <v>0</v>
      </c>
      <c r="N159" s="276">
        <f>'04)-APR''19-RUPALI'!N27</f>
        <v>0</v>
      </c>
      <c r="O159" s="276">
        <f>'04)-APR''19-RUPALI'!O27</f>
        <v>0</v>
      </c>
      <c r="P159" s="276">
        <f>'04)-APR''19-RUPALI'!P27</f>
        <v>2000</v>
      </c>
      <c r="Q159" s="276">
        <f>'04)-APR''19-RUPALI'!Q27</f>
        <v>0</v>
      </c>
      <c r="R159" s="276">
        <f>'04)-APR''19-RUPALI'!R27</f>
        <v>1679650</v>
      </c>
      <c r="S159" s="276">
        <f>'04)-APR''19-RUPALI'!S27</f>
        <v>14</v>
      </c>
      <c r="T159" s="276" t="str">
        <f>'04)-APR''19-RUPALI'!T27</f>
        <v>Rasel</v>
      </c>
      <c r="U159" s="276" t="str">
        <f>'04)-APR''19-RUPALI'!U27</f>
        <v>Paid</v>
      </c>
      <c r="V159" s="276">
        <f>'04)-APR''19-RUPALI'!V27</f>
        <v>0</v>
      </c>
      <c r="W159" s="276">
        <f>'04)-APR''19-RUPALI'!W27</f>
        <v>0</v>
      </c>
      <c r="X159" s="113"/>
      <c r="Y159" s="2"/>
      <c r="Z159" s="2"/>
      <c r="AA159" s="2"/>
    </row>
    <row r="160" spans="1:27" ht="15">
      <c r="A160" s="276" t="str">
        <f>'04)-APR''19-RUPALI'!A28</f>
        <v>Apr'19</v>
      </c>
      <c r="B160" s="276" t="str">
        <f>'04)-APR''19-RUPALI'!B28</f>
        <v>21.04.19</v>
      </c>
      <c r="C160" s="276" t="str">
        <f>'04)-APR''19-RUPALI'!C28</f>
        <v>Cash deposited</v>
      </c>
      <c r="D160" s="276">
        <f>'04)-APR''19-RUPALI'!D28</f>
        <v>12</v>
      </c>
      <c r="E160" s="276" t="str">
        <f>'04)-APR''19-RUPALI'!E28</f>
        <v>Shimul</v>
      </c>
      <c r="F160" s="276" t="str">
        <f>'04)-APR''19-RUPALI'!F28</f>
        <v>Monthly Subs.</v>
      </c>
      <c r="G160" s="276" t="str">
        <f>'04)-APR''19-RUPALI'!G28</f>
        <v>Apr'19</v>
      </c>
      <c r="H160" s="276" t="str">
        <f>'04)-APR''19-RUPALI'!H28</f>
        <v>DS-94603</v>
      </c>
      <c r="I160" s="276" t="str">
        <f>'04)-APR''19-RUPALI'!I28</f>
        <v>M.R # 226</v>
      </c>
      <c r="J160" s="276">
        <f>'04)-APR''19-RUPALI'!J28</f>
        <v>0</v>
      </c>
      <c r="K160" s="276">
        <f>'04)-APR''19-RUPALI'!K28</f>
        <v>0</v>
      </c>
      <c r="L160" s="276">
        <f>'04)-APR''19-RUPALI'!L28</f>
        <v>2000</v>
      </c>
      <c r="M160" s="276">
        <f>'04)-APR''19-RUPALI'!M28</f>
        <v>0</v>
      </c>
      <c r="N160" s="276">
        <f>'04)-APR''19-RUPALI'!N28</f>
        <v>0</v>
      </c>
      <c r="O160" s="276">
        <f>'04)-APR''19-RUPALI'!O28</f>
        <v>0</v>
      </c>
      <c r="P160" s="276">
        <f>'04)-APR''19-RUPALI'!P28</f>
        <v>2000</v>
      </c>
      <c r="Q160" s="276">
        <f>'04)-APR''19-RUPALI'!Q28</f>
        <v>0</v>
      </c>
      <c r="R160" s="276">
        <f>'04)-APR''19-RUPALI'!R28</f>
        <v>1681650</v>
      </c>
      <c r="S160" s="276">
        <f>'04)-APR''19-RUPALI'!S28</f>
        <v>15</v>
      </c>
      <c r="T160" s="276" t="str">
        <f>'04)-APR''19-RUPALI'!T28</f>
        <v>Rafiqual</v>
      </c>
      <c r="U160" s="276" t="str">
        <f>'04)-APR''19-RUPALI'!U28</f>
        <v>Paid</v>
      </c>
      <c r="V160" s="276" t="str">
        <f>'04)-APR''19-RUPALI'!V28</f>
        <v>Advance-May'19</v>
      </c>
      <c r="W160" s="276">
        <f>'04)-APR''19-RUPALI'!W28</f>
        <v>0</v>
      </c>
      <c r="X160" s="113"/>
      <c r="Y160" s="2"/>
      <c r="Z160" s="2"/>
      <c r="AA160" s="2"/>
    </row>
    <row r="161" spans="1:27" ht="15">
      <c r="A161" s="276" t="str">
        <f>'04)-APR''19-RUPALI'!A29</f>
        <v>Apr'19</v>
      </c>
      <c r="B161" s="276" t="str">
        <f>'04)-APR''19-RUPALI'!B29</f>
        <v>24.04.19</v>
      </c>
      <c r="C161" s="276" t="str">
        <f>'04)-APR''19-RUPALI'!C29</f>
        <v>Cash deposited</v>
      </c>
      <c r="D161" s="276" t="str">
        <f>'04)-APR''19-RUPALI'!D29</f>
        <v>09</v>
      </c>
      <c r="E161" s="276" t="str">
        <f>'04)-APR''19-RUPALI'!E29</f>
        <v>Jahirul</v>
      </c>
      <c r="F161" s="276" t="str">
        <f>'04)-APR''19-RUPALI'!F29</f>
        <v>Land pur-Phase-1</v>
      </c>
      <c r="G161" s="276" t="str">
        <f>'04)-APR''19-RUPALI'!G29</f>
        <v>Apr'19</v>
      </c>
      <c r="H161" s="276" t="str">
        <f>'04)-APR''19-RUPALI'!H29</f>
        <v>DS-19699</v>
      </c>
      <c r="I161" s="276" t="str">
        <f>'04)-APR''19-RUPALI'!I29</f>
        <v>M.R # 227</v>
      </c>
      <c r="J161" s="276">
        <f>'04)-APR''19-RUPALI'!J29</f>
        <v>0</v>
      </c>
      <c r="K161" s="276">
        <f>'04)-APR''19-RUPALI'!K29</f>
        <v>100000</v>
      </c>
      <c r="L161" s="276">
        <f>'04)-APR''19-RUPALI'!L29</f>
        <v>0</v>
      </c>
      <c r="M161" s="276">
        <f>'04)-APR''19-RUPALI'!M29</f>
        <v>0</v>
      </c>
      <c r="N161" s="276">
        <f>'04)-APR''19-RUPALI'!N29</f>
        <v>0</v>
      </c>
      <c r="O161" s="276">
        <f>'04)-APR''19-RUPALI'!O29</f>
        <v>0</v>
      </c>
      <c r="P161" s="276">
        <f>'04)-APR''19-RUPALI'!P29</f>
        <v>100000</v>
      </c>
      <c r="Q161" s="276">
        <f>'04)-APR''19-RUPALI'!Q29</f>
        <v>0</v>
      </c>
      <c r="R161" s="276">
        <f>'04)-APR''19-RUPALI'!R29</f>
        <v>1781650</v>
      </c>
      <c r="S161" s="276">
        <f>'04)-APR''19-RUPALI'!S29</f>
        <v>0</v>
      </c>
      <c r="T161" s="276">
        <f>'04)-APR''19-RUPALI'!T29</f>
        <v>0</v>
      </c>
      <c r="U161" s="276">
        <f>'04)-APR''19-RUPALI'!U29</f>
        <v>0</v>
      </c>
      <c r="V161" s="276">
        <f>'04)-APR''19-RUPALI'!V29</f>
        <v>0</v>
      </c>
      <c r="W161" s="276">
        <f>'04)-APR''19-RUPALI'!W29</f>
        <v>0</v>
      </c>
      <c r="X161" s="113"/>
      <c r="Y161" s="2"/>
      <c r="Z161" s="2"/>
      <c r="AA161" s="2"/>
    </row>
    <row r="162" spans="1:27" ht="15">
      <c r="A162" s="276" t="str">
        <f>'04)-APR''19-RUPALI'!A30</f>
        <v>Apr'19</v>
      </c>
      <c r="B162" s="276" t="str">
        <f>'04)-APR''19-RUPALI'!B30</f>
        <v>24.04.19</v>
      </c>
      <c r="C162" s="276" t="str">
        <f>'04)-APR''19-RUPALI'!C30</f>
        <v>Cash deposited</v>
      </c>
      <c r="D162" s="276" t="str">
        <f>'04)-APR''19-RUPALI'!D30</f>
        <v>09</v>
      </c>
      <c r="E162" s="276" t="str">
        <f>'04)-APR''19-RUPALI'!E30</f>
        <v>Jahirul</v>
      </c>
      <c r="F162" s="276" t="str">
        <f>'04)-APR''19-RUPALI'!F30</f>
        <v>Land pur-Phase-2</v>
      </c>
      <c r="G162" s="276" t="str">
        <f>'04)-APR''19-RUPALI'!G30</f>
        <v>Apr'19</v>
      </c>
      <c r="H162" s="276" t="str">
        <f>'04)-APR''19-RUPALI'!H30</f>
        <v>DS-19699</v>
      </c>
      <c r="I162" s="276" t="str">
        <f>'04)-APR''19-RUPALI'!I30</f>
        <v>M.R # 228</v>
      </c>
      <c r="J162" s="276">
        <f>'04)-APR''19-RUPALI'!J30</f>
        <v>0</v>
      </c>
      <c r="K162" s="276">
        <f>'04)-APR''19-RUPALI'!K30</f>
        <v>70000</v>
      </c>
      <c r="L162" s="276">
        <f>'04)-APR''19-RUPALI'!L30</f>
        <v>0</v>
      </c>
      <c r="M162" s="276">
        <f>'04)-APR''19-RUPALI'!M30</f>
        <v>0</v>
      </c>
      <c r="N162" s="276">
        <f>'04)-APR''19-RUPALI'!N30</f>
        <v>0</v>
      </c>
      <c r="O162" s="276">
        <f>'04)-APR''19-RUPALI'!O30</f>
        <v>0</v>
      </c>
      <c r="P162" s="276">
        <f>'04)-APR''19-RUPALI'!P30</f>
        <v>70000</v>
      </c>
      <c r="Q162" s="276">
        <f>'04)-APR''19-RUPALI'!Q30</f>
        <v>0</v>
      </c>
      <c r="R162" s="276">
        <f>'04)-APR''19-RUPALI'!R30</f>
        <v>1851650</v>
      </c>
      <c r="S162" s="276">
        <f>'04)-APR''19-RUPALI'!S30</f>
        <v>0</v>
      </c>
      <c r="T162" s="276">
        <f>'04)-APR''19-RUPALI'!T30</f>
        <v>0</v>
      </c>
      <c r="U162" s="276">
        <f>'04)-APR''19-RUPALI'!U30</f>
        <v>0</v>
      </c>
      <c r="V162" s="276">
        <f>'04)-APR''19-RUPALI'!V30</f>
        <v>0</v>
      </c>
      <c r="W162" s="276">
        <f>'04)-APR''19-RUPALI'!W30</f>
        <v>0</v>
      </c>
      <c r="X162" s="113"/>
      <c r="Y162" s="2"/>
      <c r="Z162" s="2"/>
      <c r="AA162" s="2"/>
    </row>
    <row r="163" spans="1:27" ht="15">
      <c r="A163" s="276" t="str">
        <f>'04)-APR''19-RUPALI'!A31</f>
        <v>Apr'19</v>
      </c>
      <c r="B163" s="276" t="str">
        <f>'04)-APR''19-RUPALI'!B31</f>
        <v>24.04.19</v>
      </c>
      <c r="C163" s="276" t="str">
        <f>'04)-APR''19-RUPALI'!C31</f>
        <v>Cash deposited</v>
      </c>
      <c r="D163" s="276" t="str">
        <f>'04)-APR''19-RUPALI'!D31</f>
        <v>09</v>
      </c>
      <c r="E163" s="276" t="str">
        <f>'04)-APR''19-RUPALI'!E31</f>
        <v>Jahirul</v>
      </c>
      <c r="F163" s="276" t="str">
        <f>'04)-APR''19-RUPALI'!F31</f>
        <v>Land pur-Phase-3</v>
      </c>
      <c r="G163" s="276" t="str">
        <f>'04)-APR''19-RUPALI'!G31</f>
        <v>Apr'19</v>
      </c>
      <c r="H163" s="276" t="str">
        <f>'04)-APR''19-RUPALI'!H31</f>
        <v>DS-19699</v>
      </c>
      <c r="I163" s="276" t="str">
        <f>'04)-APR''19-RUPALI'!I31</f>
        <v>M.R # 229</v>
      </c>
      <c r="J163" s="276">
        <f>'04)-APR''19-RUPALI'!J31</f>
        <v>0</v>
      </c>
      <c r="K163" s="276">
        <f>'04)-APR''19-RUPALI'!K31</f>
        <v>0</v>
      </c>
      <c r="L163" s="276">
        <f>'04)-APR''19-RUPALI'!L31</f>
        <v>0</v>
      </c>
      <c r="M163" s="276">
        <f>'04)-APR''19-RUPALI'!M31</f>
        <v>12000</v>
      </c>
      <c r="N163" s="276">
        <f>'04)-APR''19-RUPALI'!N31</f>
        <v>0</v>
      </c>
      <c r="O163" s="276">
        <f>'04)-APR''19-RUPALI'!O31</f>
        <v>0</v>
      </c>
      <c r="P163" s="276">
        <f>'04)-APR''19-RUPALI'!P31</f>
        <v>12000</v>
      </c>
      <c r="Q163" s="276">
        <f>'04)-APR''19-RUPALI'!Q31</f>
        <v>0</v>
      </c>
      <c r="R163" s="276">
        <f>'04)-APR''19-RUPALI'!R31</f>
        <v>1863650</v>
      </c>
      <c r="S163" s="276">
        <f>'04)-APR''19-RUPALI'!S31</f>
        <v>0</v>
      </c>
      <c r="T163" s="276">
        <f>'04)-APR''19-RUPALI'!T31</f>
        <v>0</v>
      </c>
      <c r="U163" s="276">
        <f>'04)-APR''19-RUPALI'!U31</f>
        <v>0</v>
      </c>
      <c r="V163" s="276">
        <f>'04)-APR''19-RUPALI'!V31</f>
        <v>0</v>
      </c>
      <c r="W163" s="276">
        <f>'04)-APR''19-RUPALI'!W31</f>
        <v>0</v>
      </c>
      <c r="X163" s="113"/>
      <c r="Y163" s="2"/>
      <c r="Z163" s="2"/>
      <c r="AA163" s="2"/>
    </row>
    <row r="164" spans="1:27" ht="15">
      <c r="A164" s="276" t="str">
        <f>'04)-APR''19-RUPALI'!A32</f>
        <v>Apr'19</v>
      </c>
      <c r="B164" s="276" t="str">
        <f>'04)-APR''19-RUPALI'!B32</f>
        <v>24.04.19</v>
      </c>
      <c r="C164" s="276" t="str">
        <f>'04)-APR''19-RUPALI'!C32</f>
        <v>Cash deposited</v>
      </c>
      <c r="D164" s="276" t="str">
        <f>'04)-APR''19-RUPALI'!D32</f>
        <v>09</v>
      </c>
      <c r="E164" s="276" t="str">
        <f>'04)-APR''19-RUPALI'!E32</f>
        <v>Jahirul</v>
      </c>
      <c r="F164" s="276" t="str">
        <f>'04)-APR''19-RUPALI'!F32</f>
        <v>Prev. Monthly Subs.</v>
      </c>
      <c r="G164" s="276" t="str">
        <f>'04)-APR''19-RUPALI'!G32</f>
        <v>Apr'19</v>
      </c>
      <c r="H164" s="276" t="str">
        <f>'04)-APR''19-RUPALI'!H32</f>
        <v>DS-19699</v>
      </c>
      <c r="I164" s="276" t="str">
        <f>'04)-APR''19-RUPALI'!I32</f>
        <v>M.R # 230</v>
      </c>
      <c r="J164" s="276">
        <f>'04)-APR''19-RUPALI'!J32</f>
        <v>0</v>
      </c>
      <c r="K164" s="276">
        <f>'04)-APR''19-RUPALI'!K32</f>
        <v>20000</v>
      </c>
      <c r="L164" s="276">
        <f>'04)-APR''19-RUPALI'!L32</f>
        <v>0</v>
      </c>
      <c r="M164" s="276">
        <f>'04)-APR''19-RUPALI'!M32</f>
        <v>0</v>
      </c>
      <c r="N164" s="276">
        <f>'04)-APR''19-RUPALI'!N32</f>
        <v>0</v>
      </c>
      <c r="O164" s="276">
        <f>'04)-APR''19-RUPALI'!O32</f>
        <v>0</v>
      </c>
      <c r="P164" s="276">
        <f>'04)-APR''19-RUPALI'!P32</f>
        <v>20000</v>
      </c>
      <c r="Q164" s="276">
        <f>'04)-APR''19-RUPALI'!Q32</f>
        <v>0</v>
      </c>
      <c r="R164" s="276">
        <f>'04)-APR''19-RUPALI'!R32</f>
        <v>1883650</v>
      </c>
      <c r="S164" s="276">
        <f>'04)-APR''19-RUPALI'!S32</f>
        <v>0</v>
      </c>
      <c r="T164" s="276">
        <f>'04)-APR''19-RUPALI'!T32</f>
        <v>0</v>
      </c>
      <c r="U164" s="276">
        <f>'04)-APR''19-RUPALI'!U32</f>
        <v>0</v>
      </c>
      <c r="V164" s="276">
        <f>'04)-APR''19-RUPALI'!V32</f>
        <v>0</v>
      </c>
      <c r="W164" s="276">
        <f>'04)-APR''19-RUPALI'!W32</f>
        <v>0</v>
      </c>
      <c r="X164" s="113"/>
      <c r="Y164" s="2"/>
      <c r="Z164" s="2"/>
      <c r="AA164" s="2"/>
    </row>
    <row r="165" spans="1:27" ht="15">
      <c r="A165" s="276" t="str">
        <f>'04)-APR''19-RUPALI'!A33</f>
        <v>Apr'19</v>
      </c>
      <c r="B165" s="276" t="str">
        <f>'04)-APR''19-RUPALI'!B33</f>
        <v>24.04.19</v>
      </c>
      <c r="C165" s="276" t="str">
        <f>'04)-APR''19-RUPALI'!C33</f>
        <v>Cash deposited</v>
      </c>
      <c r="D165" s="276" t="str">
        <f>'04)-APR''19-RUPALI'!D33</f>
        <v>09</v>
      </c>
      <c r="E165" s="276" t="str">
        <f>'04)-APR''19-RUPALI'!E33</f>
        <v>Jahirul</v>
      </c>
      <c r="F165" s="276" t="str">
        <f>'04)-APR''19-RUPALI'!F33</f>
        <v>Monthly Subs.</v>
      </c>
      <c r="G165" s="276" t="str">
        <f>'04)-APR''19-RUPALI'!G33</f>
        <v>Apr'19</v>
      </c>
      <c r="H165" s="276" t="str">
        <f>'04)-APR''19-RUPALI'!H33</f>
        <v>DS-19699</v>
      </c>
      <c r="I165" s="276" t="str">
        <f>'04)-APR''19-RUPALI'!I33</f>
        <v>M.R # 230</v>
      </c>
      <c r="J165" s="276">
        <f>'04)-APR''19-RUPALI'!J33</f>
        <v>0</v>
      </c>
      <c r="K165" s="276">
        <f>'04)-APR''19-RUPALI'!K33</f>
        <v>0</v>
      </c>
      <c r="L165" s="276">
        <f>'04)-APR''19-RUPALI'!L33</f>
        <v>2000</v>
      </c>
      <c r="M165" s="276">
        <f>'04)-APR''19-RUPALI'!M33</f>
        <v>0</v>
      </c>
      <c r="N165" s="276">
        <f>'04)-APR''19-RUPALI'!N33</f>
        <v>0</v>
      </c>
      <c r="O165" s="276">
        <f>'04)-APR''19-RUPALI'!O33</f>
        <v>0</v>
      </c>
      <c r="P165" s="276">
        <f>'04)-APR''19-RUPALI'!P33</f>
        <v>2000</v>
      </c>
      <c r="Q165" s="276">
        <f>'04)-APR''19-RUPALI'!Q33</f>
        <v>0</v>
      </c>
      <c r="R165" s="276">
        <f>'04)-APR''19-RUPALI'!R33</f>
        <v>1885650</v>
      </c>
      <c r="S165" s="276">
        <f>'04)-APR''19-RUPALI'!S33</f>
        <v>0</v>
      </c>
      <c r="T165" s="276">
        <f>'04)-APR''19-RUPALI'!T33</f>
        <v>0</v>
      </c>
      <c r="U165" s="276">
        <f>'04)-APR''19-RUPALI'!U33</f>
        <v>0</v>
      </c>
      <c r="V165" s="276">
        <f>'04)-APR''19-RUPALI'!V33</f>
        <v>0</v>
      </c>
      <c r="W165" s="276">
        <f>'04)-APR''19-RUPALI'!W33</f>
        <v>0</v>
      </c>
      <c r="X165" s="113"/>
      <c r="Y165" s="2"/>
      <c r="Z165" s="2"/>
      <c r="AA165" s="2"/>
    </row>
    <row r="166" spans="1:27" ht="15">
      <c r="A166" s="276" t="str">
        <f>'04)-APR''19-RUPALI'!A34</f>
        <v>Apr'19</v>
      </c>
      <c r="B166" s="276" t="str">
        <f>'04)-APR''19-RUPALI'!B34</f>
        <v>24.04.19</v>
      </c>
      <c r="C166" s="276" t="str">
        <f>'04)-APR''19-RUPALI'!C34</f>
        <v>Cash deposited</v>
      </c>
      <c r="D166" s="276" t="str">
        <f>'04)-APR''19-RUPALI'!D34</f>
        <v>09</v>
      </c>
      <c r="E166" s="276" t="str">
        <f>'04)-APR''19-RUPALI'!E34</f>
        <v>Jahirul</v>
      </c>
      <c r="F166" s="276" t="str">
        <f>'04)-APR''19-RUPALI'!F34</f>
        <v>Monthly Subs.-Advance</v>
      </c>
      <c r="G166" s="276" t="str">
        <f>'04)-APR''19-RUPALI'!G34</f>
        <v>May'19</v>
      </c>
      <c r="H166" s="276" t="str">
        <f>'04)-APR''19-RUPALI'!H34</f>
        <v>DS-19699</v>
      </c>
      <c r="I166" s="276" t="str">
        <f>'04)-APR''19-RUPALI'!I34</f>
        <v>M.R # 230</v>
      </c>
      <c r="J166" s="276">
        <f>'04)-APR''19-RUPALI'!J34</f>
        <v>0</v>
      </c>
      <c r="K166" s="276">
        <f>'04)-APR''19-RUPALI'!K34</f>
        <v>0</v>
      </c>
      <c r="L166" s="276">
        <f>'04)-APR''19-RUPALI'!L34</f>
        <v>0</v>
      </c>
      <c r="M166" s="276">
        <f>'04)-APR''19-RUPALI'!M34</f>
        <v>0</v>
      </c>
      <c r="N166" s="276">
        <f>'04)-APR''19-RUPALI'!N34</f>
        <v>2000</v>
      </c>
      <c r="O166" s="276">
        <f>'04)-APR''19-RUPALI'!O34</f>
        <v>0</v>
      </c>
      <c r="P166" s="276">
        <f>'04)-APR''19-RUPALI'!P34</f>
        <v>2000</v>
      </c>
      <c r="Q166" s="276">
        <f>'04)-APR''19-RUPALI'!Q34</f>
        <v>0</v>
      </c>
      <c r="R166" s="276">
        <f>'04)-APR''19-RUPALI'!R34</f>
        <v>1887650</v>
      </c>
      <c r="S166" s="276">
        <f>'04)-APR''19-RUPALI'!S34</f>
        <v>0</v>
      </c>
      <c r="T166" s="276">
        <f>'04)-APR''19-RUPALI'!T34</f>
        <v>0</v>
      </c>
      <c r="U166" s="276">
        <f>'04)-APR''19-RUPALI'!U34</f>
        <v>0</v>
      </c>
      <c r="V166" s="276">
        <f>'04)-APR''19-RUPALI'!V34</f>
        <v>0</v>
      </c>
      <c r="W166" s="276">
        <f>'04)-APR''19-RUPALI'!W34</f>
        <v>0</v>
      </c>
      <c r="X166" s="113"/>
      <c r="Y166" s="2"/>
      <c r="Z166" s="2"/>
      <c r="AA166" s="2"/>
    </row>
    <row r="167" spans="1:27" ht="15">
      <c r="A167" s="276" t="str">
        <f>'04)-APR''19-RUPALI'!A35</f>
        <v>Apr'19</v>
      </c>
      <c r="B167" s="276" t="str">
        <f>'04)-APR''19-RUPALI'!B35</f>
        <v>24.04.19</v>
      </c>
      <c r="C167" s="276" t="str">
        <f>'04)-APR''19-RUPALI'!C35</f>
        <v>Cash deposited</v>
      </c>
      <c r="D167" s="276" t="str">
        <f>'04)-APR''19-RUPALI'!D35</f>
        <v>09</v>
      </c>
      <c r="E167" s="276" t="str">
        <f>'04)-APR''19-RUPALI'!E35</f>
        <v>Jahirul</v>
      </c>
      <c r="F167" s="276" t="str">
        <f>'04)-APR''19-RUPALI'!F35</f>
        <v>Admission fee</v>
      </c>
      <c r="G167" s="276" t="str">
        <f>'04)-APR''19-RUPALI'!G35</f>
        <v>Apr'19</v>
      </c>
      <c r="H167" s="276" t="str">
        <f>'04)-APR''19-RUPALI'!H35</f>
        <v>Cash</v>
      </c>
      <c r="I167" s="276" t="str">
        <f>'04)-APR''19-RUPALI'!I35</f>
        <v>M.R # 231</v>
      </c>
      <c r="J167" s="276">
        <f>'04)-APR''19-RUPALI'!J35</f>
        <v>0</v>
      </c>
      <c r="K167" s="276">
        <f>'04)-APR''19-RUPALI'!K35</f>
        <v>0</v>
      </c>
      <c r="L167" s="276">
        <f>'04)-APR''19-RUPALI'!L35</f>
        <v>0</v>
      </c>
      <c r="M167" s="276">
        <f>'04)-APR''19-RUPALI'!M35</f>
        <v>0</v>
      </c>
      <c r="N167" s="276">
        <f>'04)-APR''19-RUPALI'!N35</f>
        <v>0</v>
      </c>
      <c r="O167" s="276">
        <f>'04)-APR''19-RUPALI'!O35</f>
        <v>0</v>
      </c>
      <c r="P167" s="276">
        <f>'04)-APR''19-RUPALI'!P35</f>
        <v>0</v>
      </c>
      <c r="Q167" s="276">
        <f>'04)-APR''19-RUPALI'!Q35</f>
        <v>0</v>
      </c>
      <c r="R167" s="276">
        <f>'04)-APR''19-RUPALI'!R35</f>
        <v>1887650</v>
      </c>
      <c r="S167" s="276">
        <f>'04)-APR''19-RUPALI'!S35</f>
        <v>0</v>
      </c>
      <c r="T167" s="276">
        <f>'04)-APR''19-RUPALI'!T35</f>
        <v>0</v>
      </c>
      <c r="U167" s="276">
        <f>'04)-APR''19-RUPALI'!U35</f>
        <v>0</v>
      </c>
      <c r="V167" s="276">
        <f>'04)-APR''19-RUPALI'!V35</f>
        <v>500</v>
      </c>
      <c r="W167" s="276">
        <f>'04)-APR''19-RUPALI'!W35</f>
        <v>0</v>
      </c>
      <c r="X167" s="113"/>
      <c r="Y167" s="2"/>
      <c r="Z167" s="2"/>
      <c r="AA167" s="2"/>
    </row>
    <row r="168" spans="1:27" ht="15">
      <c r="A168" s="276" t="str">
        <f>'04)-APR''19-RUPALI'!A36</f>
        <v>Apr'19</v>
      </c>
      <c r="B168" s="276" t="str">
        <f>'04)-APR''19-RUPALI'!B36</f>
        <v>25.04.19</v>
      </c>
      <c r="C168" s="276" t="str">
        <f>'04)-APR''19-RUPALI'!C36</f>
        <v>Cash withdrawn</v>
      </c>
      <c r="D168" s="276" t="str">
        <f>'04)-APR''19-RUPALI'!D36</f>
        <v>06</v>
      </c>
      <c r="E168" s="276" t="str">
        <f>'04)-APR''19-RUPALI'!E36</f>
        <v>K.Nahar</v>
      </c>
      <c r="F168" s="276" t="str">
        <f>'04)-APR''19-RUPALI'!F36</f>
        <v>Cash refund</v>
      </c>
      <c r="G168" s="276" t="str">
        <f>'04)-APR''19-RUPALI'!G36</f>
        <v>Apr'19</v>
      </c>
      <c r="H168" s="276" t="str">
        <f>'04)-APR''19-RUPALI'!H36</f>
        <v>Chq-2614054</v>
      </c>
      <c r="I168" s="276">
        <f>'04)-APR''19-RUPALI'!I36</f>
        <v>2614054</v>
      </c>
      <c r="J168" s="276">
        <f>'04)-APR''19-RUPALI'!J36</f>
        <v>0</v>
      </c>
      <c r="K168" s="276">
        <f>'04)-APR''19-RUPALI'!K36</f>
        <v>0</v>
      </c>
      <c r="L168" s="276">
        <f>'04)-APR''19-RUPALI'!L36</f>
        <v>0</v>
      </c>
      <c r="M168" s="276">
        <f>'04)-APR''19-RUPALI'!M36</f>
        <v>0</v>
      </c>
      <c r="N168" s="276">
        <f>'04)-APR''19-RUPALI'!N36</f>
        <v>0</v>
      </c>
      <c r="O168" s="276">
        <f>'04)-APR''19-RUPALI'!O36</f>
        <v>0</v>
      </c>
      <c r="P168" s="276">
        <f>'04)-APR''19-RUPALI'!P36</f>
        <v>0</v>
      </c>
      <c r="Q168" s="276">
        <f>'04)-APR''19-RUPALI'!Q36</f>
        <v>190000</v>
      </c>
      <c r="R168" s="276">
        <f>'04)-APR''19-RUPALI'!R36</f>
        <v>1697650</v>
      </c>
      <c r="S168" s="276">
        <f>'04)-APR''19-RUPALI'!S36</f>
        <v>0</v>
      </c>
      <c r="T168" s="276">
        <f>'04)-APR''19-RUPALI'!T36</f>
        <v>0</v>
      </c>
      <c r="U168" s="276">
        <f>'04)-APR''19-RUPALI'!U36</f>
        <v>0</v>
      </c>
      <c r="V168" s="276">
        <f>'04)-APR''19-RUPALI'!V36</f>
        <v>0</v>
      </c>
      <c r="W168" s="276">
        <f>'04)-APR''19-RUPALI'!W36</f>
        <v>0</v>
      </c>
      <c r="X168" s="113"/>
      <c r="Y168" s="2"/>
      <c r="Z168" s="2"/>
      <c r="AA168" s="2"/>
    </row>
    <row r="169" spans="1:27" ht="15">
      <c r="A169" s="276" t="str">
        <f>'04)-APR''19-RUPALI'!A37</f>
        <v>Apr'19</v>
      </c>
      <c r="B169" s="276" t="str">
        <f>'04)-APR''19-RUPALI'!B37</f>
        <v>25.04.19</v>
      </c>
      <c r="C169" s="276" t="str">
        <f>'04)-APR''19-RUPALI'!C37</f>
        <v>Cash withdrawn</v>
      </c>
      <c r="D169" s="276" t="str">
        <f>'04)-APR''19-RUPALI'!D37</f>
        <v>09</v>
      </c>
      <c r="E169" s="276" t="str">
        <f>'04)-APR''19-RUPALI'!E37</f>
        <v>Habibul</v>
      </c>
      <c r="F169" s="276" t="str">
        <f>'04)-APR''19-RUPALI'!F37</f>
        <v>Cash refund</v>
      </c>
      <c r="G169" s="276" t="str">
        <f>'04)-APR''19-RUPALI'!G37</f>
        <v>Apr'19</v>
      </c>
      <c r="H169" s="276" t="str">
        <f>'04)-APR''19-RUPALI'!H37</f>
        <v>Chq-2614055</v>
      </c>
      <c r="I169" s="276">
        <f>'04)-APR''19-RUPALI'!I37</f>
        <v>2614054</v>
      </c>
      <c r="J169" s="276">
        <f>'04)-APR''19-RUPALI'!J37</f>
        <v>0</v>
      </c>
      <c r="K169" s="276">
        <f>'04)-APR''19-RUPALI'!K37</f>
        <v>0</v>
      </c>
      <c r="L169" s="276">
        <f>'04)-APR''19-RUPALI'!L37</f>
        <v>0</v>
      </c>
      <c r="M169" s="276">
        <f>'04)-APR''19-RUPALI'!M37</f>
        <v>0</v>
      </c>
      <c r="N169" s="276">
        <f>'04)-APR''19-RUPALI'!N37</f>
        <v>0</v>
      </c>
      <c r="O169" s="276">
        <f>'04)-APR''19-RUPALI'!O37</f>
        <v>0</v>
      </c>
      <c r="P169" s="276">
        <f>'04)-APR''19-RUPALI'!P37</f>
        <v>0</v>
      </c>
      <c r="Q169" s="276">
        <f>'04)-APR''19-RUPALI'!Q37</f>
        <v>116000</v>
      </c>
      <c r="R169" s="276">
        <f>'04)-APR''19-RUPALI'!R37</f>
        <v>1581650</v>
      </c>
      <c r="S169" s="276">
        <f>'04)-APR''19-RUPALI'!S37</f>
        <v>0</v>
      </c>
      <c r="T169" s="276">
        <f>'04)-APR''19-RUPALI'!T37</f>
        <v>0</v>
      </c>
      <c r="U169" s="276">
        <f>'04)-APR''19-RUPALI'!U37</f>
        <v>0</v>
      </c>
      <c r="V169" s="276">
        <f>'04)-APR''19-RUPALI'!V37</f>
        <v>0</v>
      </c>
      <c r="W169" s="276">
        <f>'04)-APR''19-RUPALI'!W37</f>
        <v>0</v>
      </c>
      <c r="X169" s="113"/>
      <c r="Y169" s="2"/>
      <c r="Z169" s="2"/>
      <c r="AA169" s="2"/>
    </row>
    <row r="170" spans="1:27" ht="15">
      <c r="A170" s="276" t="str">
        <f>'04)-APR''19-RUPALI'!A38</f>
        <v>Apr'19</v>
      </c>
      <c r="B170" s="276" t="str">
        <f>'04)-APR''19-RUPALI'!B38</f>
        <v>29.04.19</v>
      </c>
      <c r="C170" s="276" t="str">
        <f>'04)-APR''19-RUPALI'!C38</f>
        <v>Cash deposited</v>
      </c>
      <c r="D170" s="276" t="str">
        <f>'04)-APR''19-RUPALI'!D38</f>
        <v>07</v>
      </c>
      <c r="E170" s="276" t="str">
        <f>'04)-APR''19-RUPALI'!E38</f>
        <v>B.Karim</v>
      </c>
      <c r="F170" s="276" t="str">
        <f>'04)-APR''19-RUPALI'!F38</f>
        <v>Monthly Subs.</v>
      </c>
      <c r="G170" s="276" t="str">
        <f>'04)-APR''19-RUPALI'!G38</f>
        <v>Apr'19</v>
      </c>
      <c r="H170" s="276" t="str">
        <f>'04)-APR''19-RUPALI'!H38</f>
        <v>DS-46247</v>
      </c>
      <c r="I170" s="276" t="str">
        <f>'04)-APR''19-RUPALI'!I38</f>
        <v xml:space="preserve">M.R # 232 </v>
      </c>
      <c r="J170" s="276">
        <f>'04)-APR''19-RUPALI'!J38</f>
        <v>0</v>
      </c>
      <c r="K170" s="276">
        <f>'04)-APR''19-RUPALI'!K38</f>
        <v>0</v>
      </c>
      <c r="L170" s="276">
        <f>'04)-APR''19-RUPALI'!L38</f>
        <v>2000</v>
      </c>
      <c r="M170" s="276">
        <f>'04)-APR''19-RUPALI'!M38</f>
        <v>0</v>
      </c>
      <c r="N170" s="276">
        <f>'04)-APR''19-RUPALI'!N38</f>
        <v>0</v>
      </c>
      <c r="O170" s="276">
        <f>'04)-APR''19-RUPALI'!O38</f>
        <v>0</v>
      </c>
      <c r="P170" s="276">
        <f>'04)-APR''19-RUPALI'!P38</f>
        <v>2000</v>
      </c>
      <c r="Q170" s="276">
        <f>'04)-APR''19-RUPALI'!Q38</f>
        <v>0</v>
      </c>
      <c r="R170" s="276">
        <f>'04)-APR''19-RUPALI'!R38</f>
        <v>1583650</v>
      </c>
      <c r="S170" s="276">
        <f>'04)-APR''19-RUPALI'!S38</f>
        <v>0</v>
      </c>
      <c r="T170" s="276">
        <f>'04)-APR''19-RUPALI'!T38</f>
        <v>0</v>
      </c>
      <c r="U170" s="276">
        <f>'04)-APR''19-RUPALI'!U38</f>
        <v>0</v>
      </c>
      <c r="V170" s="276">
        <f>'04)-APR''19-RUPALI'!V38</f>
        <v>0</v>
      </c>
      <c r="W170" s="276">
        <f>'04)-APR''19-RUPALI'!W38</f>
        <v>0</v>
      </c>
      <c r="X170" s="113"/>
      <c r="Y170" s="2"/>
      <c r="Z170" s="2"/>
      <c r="AA170" s="2"/>
    </row>
    <row r="171" spans="1:27" ht="15">
      <c r="A171" s="276" t="str">
        <f>'04)-APR''19-RUPALI'!A39</f>
        <v>Apr'19</v>
      </c>
      <c r="B171" s="276" t="str">
        <f>'04)-APR''19-RUPALI'!B39</f>
        <v>29.04.19</v>
      </c>
      <c r="C171" s="276" t="str">
        <f>'04)-APR''19-RUPALI'!C39</f>
        <v>Cash deposited</v>
      </c>
      <c r="D171" s="276" t="str">
        <f>'04)-APR''19-RUPALI'!D39</f>
        <v>07</v>
      </c>
      <c r="E171" s="276" t="str">
        <f>'04)-APR''19-RUPALI'!E39</f>
        <v>B.Karim</v>
      </c>
      <c r="F171" s="276" t="str">
        <f>'04)-APR''19-RUPALI'!F39</f>
        <v>Land pur-Phase-3</v>
      </c>
      <c r="G171" s="276" t="str">
        <f>'04)-APR''19-RUPALI'!G39</f>
        <v>Apr'19</v>
      </c>
      <c r="H171" s="276" t="str">
        <f>'04)-APR''19-RUPALI'!H39</f>
        <v>DS-46247</v>
      </c>
      <c r="I171" s="276" t="str">
        <f>'04)-APR''19-RUPALI'!I39</f>
        <v>M.R # 233</v>
      </c>
      <c r="J171" s="276">
        <f>'04)-APR''19-RUPALI'!J39</f>
        <v>0</v>
      </c>
      <c r="K171" s="276">
        <f>'04)-APR''19-RUPALI'!K39</f>
        <v>0</v>
      </c>
      <c r="L171" s="276">
        <f>'04)-APR''19-RUPALI'!L39</f>
        <v>0</v>
      </c>
      <c r="M171" s="276">
        <f>'04)-APR''19-RUPALI'!M39</f>
        <v>12000</v>
      </c>
      <c r="N171" s="276">
        <f>'04)-APR''19-RUPALI'!N39</f>
        <v>0</v>
      </c>
      <c r="O171" s="276">
        <f>'04)-APR''19-RUPALI'!O39</f>
        <v>0</v>
      </c>
      <c r="P171" s="276">
        <f>'04)-APR''19-RUPALI'!P39</f>
        <v>12000</v>
      </c>
      <c r="Q171" s="276">
        <f>'04)-APR''19-RUPALI'!Q39</f>
        <v>0</v>
      </c>
      <c r="R171" s="276">
        <f>'04)-APR''19-RUPALI'!R39</f>
        <v>1595650</v>
      </c>
      <c r="S171" s="276">
        <f>'04)-APR''19-RUPALI'!S39</f>
        <v>0</v>
      </c>
      <c r="T171" s="276">
        <f>'04)-APR''19-RUPALI'!T39</f>
        <v>0</v>
      </c>
      <c r="U171" s="276">
        <f>'04)-APR''19-RUPALI'!U39</f>
        <v>0</v>
      </c>
      <c r="V171" s="276">
        <f>'04)-APR''19-RUPALI'!V39</f>
        <v>0</v>
      </c>
      <c r="W171" s="276">
        <f>'04)-APR''19-RUPALI'!W39</f>
        <v>0</v>
      </c>
      <c r="X171" s="113"/>
      <c r="Y171" s="2"/>
      <c r="Z171" s="2"/>
      <c r="AA171" s="2"/>
    </row>
    <row r="172" spans="1:27" ht="15">
      <c r="A172" s="276" t="str">
        <f>'04)-APR''19-RUPALI'!A40</f>
        <v>Apr'19</v>
      </c>
      <c r="B172" s="276" t="str">
        <f>'04)-APR''19-RUPALI'!B40</f>
        <v>30.04.19</v>
      </c>
      <c r="C172" s="276" t="str">
        <f>'04)-APR''19-RUPALI'!C40</f>
        <v>Cash deposited</v>
      </c>
      <c r="D172" s="276">
        <f>'04)-APR''19-RUPALI'!D40</f>
        <v>0</v>
      </c>
      <c r="E172" s="276">
        <f>'04)-APR''19-RUPALI'!E40</f>
        <v>0</v>
      </c>
      <c r="F172" s="276" t="str">
        <f>'04)-APR''19-RUPALI'!F40</f>
        <v>Land pur-Phase-3</v>
      </c>
      <c r="G172" s="276" t="str">
        <f>'04)-APR''19-RUPALI'!G40</f>
        <v>Apr'19</v>
      </c>
      <c r="H172" s="276" t="str">
        <f>'04)-APR''19-RUPALI'!H40</f>
        <v>DS-</v>
      </c>
      <c r="I172" s="276" t="str">
        <f>'04)-APR''19-RUPALI'!I40</f>
        <v xml:space="preserve">M.R # </v>
      </c>
      <c r="J172" s="276">
        <f>'04)-APR''19-RUPALI'!J40</f>
        <v>0</v>
      </c>
      <c r="K172" s="276">
        <f>'04)-APR''19-RUPALI'!K40</f>
        <v>0</v>
      </c>
      <c r="L172" s="276">
        <f>'04)-APR''19-RUPALI'!L40</f>
        <v>0</v>
      </c>
      <c r="M172" s="276">
        <f>'04)-APR''19-RUPALI'!M40</f>
        <v>12000</v>
      </c>
      <c r="N172" s="276">
        <f>'04)-APR''19-RUPALI'!N40</f>
        <v>0</v>
      </c>
      <c r="O172" s="276">
        <f>'04)-APR''19-RUPALI'!O40</f>
        <v>0</v>
      </c>
      <c r="P172" s="276">
        <f>'04)-APR''19-RUPALI'!P40</f>
        <v>12000</v>
      </c>
      <c r="Q172" s="276">
        <f>'04)-APR''19-RUPALI'!Q40</f>
        <v>0</v>
      </c>
      <c r="R172" s="276">
        <f>'04)-APR''19-RUPALI'!R40</f>
        <v>1607650</v>
      </c>
      <c r="S172" s="276">
        <f>'04)-APR''19-RUPALI'!S40</f>
        <v>0</v>
      </c>
      <c r="T172" s="276">
        <f>'04)-APR''19-RUPALI'!T40</f>
        <v>0</v>
      </c>
      <c r="U172" s="276">
        <f>'04)-APR''19-RUPALI'!U40</f>
        <v>0</v>
      </c>
      <c r="V172" s="276">
        <f>'04)-APR''19-RUPALI'!V40</f>
        <v>0</v>
      </c>
      <c r="W172" s="276">
        <f>'04)-APR''19-RUPALI'!W40</f>
        <v>0</v>
      </c>
      <c r="X172" s="113"/>
      <c r="Y172" s="2"/>
      <c r="Z172" s="2"/>
      <c r="AA172" s="2"/>
    </row>
    <row r="173" spans="1:27" ht="15">
      <c r="A173" s="276" t="str">
        <f>'04)-APR''19-RUPALI'!A41</f>
        <v>Apr'19</v>
      </c>
      <c r="B173" s="276">
        <f>'04)-APR''19-RUPALI'!B41</f>
        <v>0</v>
      </c>
      <c r="C173" s="276">
        <f>'04)-APR''19-RUPALI'!C41</f>
        <v>0</v>
      </c>
      <c r="D173" s="276">
        <f>'04)-APR''19-RUPALI'!D41</f>
        <v>0</v>
      </c>
      <c r="E173" s="276">
        <f>'04)-APR''19-RUPALI'!E41</f>
        <v>0</v>
      </c>
      <c r="F173" s="276">
        <f>'04)-APR''19-RUPALI'!F41</f>
        <v>0</v>
      </c>
      <c r="G173" s="276">
        <f>'04)-APR''19-RUPALI'!G41</f>
        <v>0</v>
      </c>
      <c r="H173" s="276" t="str">
        <f>'04)-APR''19-RUPALI'!H41</f>
        <v>DS-</v>
      </c>
      <c r="I173" s="276" t="str">
        <f>'04)-APR''19-RUPALI'!I41</f>
        <v xml:space="preserve">M.R # </v>
      </c>
      <c r="J173" s="276">
        <f>'04)-APR''19-RUPALI'!J41</f>
        <v>0</v>
      </c>
      <c r="K173" s="276">
        <f>'04)-APR''19-RUPALI'!K41</f>
        <v>0</v>
      </c>
      <c r="L173" s="276">
        <f>'04)-APR''19-RUPALI'!L41</f>
        <v>0</v>
      </c>
      <c r="M173" s="276">
        <f>'04)-APR''19-RUPALI'!M41</f>
        <v>0</v>
      </c>
      <c r="N173" s="276">
        <f>'04)-APR''19-RUPALI'!N41</f>
        <v>0</v>
      </c>
      <c r="O173" s="276">
        <f>'04)-APR''19-RUPALI'!O41</f>
        <v>0</v>
      </c>
      <c r="P173" s="276">
        <f>'04)-APR''19-RUPALI'!P41</f>
        <v>0</v>
      </c>
      <c r="Q173" s="276">
        <f>'04)-APR''19-RUPALI'!Q41</f>
        <v>0</v>
      </c>
      <c r="R173" s="276">
        <f>'04)-APR''19-RUPALI'!R41</f>
        <v>1607650</v>
      </c>
      <c r="S173" s="276">
        <f>'04)-APR''19-RUPALI'!S41</f>
        <v>0</v>
      </c>
      <c r="T173" s="276">
        <f>'04)-APR''19-RUPALI'!T41</f>
        <v>0</v>
      </c>
      <c r="U173" s="276">
        <f>'04)-APR''19-RUPALI'!U41</f>
        <v>0</v>
      </c>
      <c r="V173" s="276">
        <f>'04)-APR''19-RUPALI'!V41</f>
        <v>0</v>
      </c>
      <c r="W173" s="276">
        <f>'04)-APR''19-RUPALI'!W41</f>
        <v>0</v>
      </c>
      <c r="X173" s="113"/>
      <c r="Y173" s="2"/>
      <c r="Z173" s="2"/>
      <c r="AA173" s="2"/>
    </row>
    <row r="174" spans="1:27" ht="15">
      <c r="A174" s="276" t="str">
        <f>'04)-APR''19-RUPALI'!A42</f>
        <v>Apr'19</v>
      </c>
      <c r="B174" s="276">
        <f>'04)-APR''19-RUPALI'!B42</f>
        <v>0</v>
      </c>
      <c r="C174" s="276">
        <f>'04)-APR''19-RUPALI'!C42</f>
        <v>0</v>
      </c>
      <c r="D174" s="276">
        <f>'04)-APR''19-RUPALI'!D42</f>
        <v>0</v>
      </c>
      <c r="E174" s="276">
        <f>'04)-APR''19-RUPALI'!E42</f>
        <v>0</v>
      </c>
      <c r="F174" s="276">
        <f>'04)-APR''19-RUPALI'!F42</f>
        <v>0</v>
      </c>
      <c r="G174" s="276">
        <f>'04)-APR''19-RUPALI'!G42</f>
        <v>0</v>
      </c>
      <c r="H174" s="276" t="str">
        <f>'04)-APR''19-RUPALI'!H42</f>
        <v>DS-</v>
      </c>
      <c r="I174" s="276" t="str">
        <f>'04)-APR''19-RUPALI'!I42</f>
        <v xml:space="preserve">M.R # </v>
      </c>
      <c r="J174" s="276">
        <f>'04)-APR''19-RUPALI'!J42</f>
        <v>0</v>
      </c>
      <c r="K174" s="276">
        <f>'04)-APR''19-RUPALI'!K42</f>
        <v>0</v>
      </c>
      <c r="L174" s="276">
        <f>'04)-APR''19-RUPALI'!L42</f>
        <v>0</v>
      </c>
      <c r="M174" s="276">
        <f>'04)-APR''19-RUPALI'!M42</f>
        <v>0</v>
      </c>
      <c r="N174" s="276">
        <f>'04)-APR''19-RUPALI'!N42</f>
        <v>0</v>
      </c>
      <c r="O174" s="276">
        <f>'04)-APR''19-RUPALI'!O42</f>
        <v>0</v>
      </c>
      <c r="P174" s="276">
        <f>'04)-APR''19-RUPALI'!P42</f>
        <v>0</v>
      </c>
      <c r="Q174" s="276">
        <f>'04)-APR''19-RUPALI'!Q42</f>
        <v>0</v>
      </c>
      <c r="R174" s="276">
        <f>'04)-APR''19-RUPALI'!R42</f>
        <v>1607650</v>
      </c>
      <c r="S174" s="276">
        <f>'04)-APR''19-RUPALI'!S42</f>
        <v>0</v>
      </c>
      <c r="T174" s="276">
        <f>'04)-APR''19-RUPALI'!T42</f>
        <v>0</v>
      </c>
      <c r="U174" s="276">
        <f>'04)-APR''19-RUPALI'!U42</f>
        <v>0</v>
      </c>
      <c r="V174" s="276">
        <f>'04)-APR''19-RUPALI'!V42</f>
        <v>0</v>
      </c>
      <c r="W174" s="276">
        <f>'04)-APR''19-RUPALI'!W42</f>
        <v>0</v>
      </c>
      <c r="X174" s="113"/>
      <c r="Y174" s="2"/>
      <c r="Z174" s="2"/>
      <c r="AA174" s="2"/>
    </row>
    <row r="175" spans="1:27" ht="15">
      <c r="A175" s="276" t="str">
        <f>'04)-APR''19-RUPALI'!A43</f>
        <v>Apr'19</v>
      </c>
      <c r="B175" s="276">
        <f>'04)-APR''19-RUPALI'!B43</f>
        <v>0</v>
      </c>
      <c r="C175" s="276">
        <f>'04)-APR''19-RUPALI'!C43</f>
        <v>0</v>
      </c>
      <c r="D175" s="276">
        <f>'04)-APR''19-RUPALI'!D43</f>
        <v>0</v>
      </c>
      <c r="E175" s="276">
        <f>'04)-APR''19-RUPALI'!E43</f>
        <v>0</v>
      </c>
      <c r="F175" s="276">
        <f>'04)-APR''19-RUPALI'!F43</f>
        <v>0</v>
      </c>
      <c r="G175" s="276">
        <f>'04)-APR''19-RUPALI'!G43</f>
        <v>0</v>
      </c>
      <c r="H175" s="276" t="str">
        <f>'04)-APR''19-RUPALI'!H43</f>
        <v>DS-</v>
      </c>
      <c r="I175" s="276" t="str">
        <f>'04)-APR''19-RUPALI'!I43</f>
        <v xml:space="preserve">M.R # </v>
      </c>
      <c r="J175" s="276">
        <f>'04)-APR''19-RUPALI'!J43</f>
        <v>0</v>
      </c>
      <c r="K175" s="276">
        <f>'04)-APR''19-RUPALI'!K43</f>
        <v>0</v>
      </c>
      <c r="L175" s="276">
        <f>'04)-APR''19-RUPALI'!L43</f>
        <v>0</v>
      </c>
      <c r="M175" s="276">
        <f>'04)-APR''19-RUPALI'!M43</f>
        <v>0</v>
      </c>
      <c r="N175" s="276">
        <f>'04)-APR''19-RUPALI'!N43</f>
        <v>0</v>
      </c>
      <c r="O175" s="276">
        <f>'04)-APR''19-RUPALI'!O43</f>
        <v>0</v>
      </c>
      <c r="P175" s="276">
        <f>'04)-APR''19-RUPALI'!P43</f>
        <v>0</v>
      </c>
      <c r="Q175" s="276">
        <f>'04)-APR''19-RUPALI'!Q43</f>
        <v>0</v>
      </c>
      <c r="R175" s="276">
        <f>'04)-APR''19-RUPALI'!R43</f>
        <v>1607650</v>
      </c>
      <c r="S175" s="276">
        <f>'04)-APR''19-RUPALI'!S43</f>
        <v>0</v>
      </c>
      <c r="T175" s="276">
        <f>'04)-APR''19-RUPALI'!T43</f>
        <v>0</v>
      </c>
      <c r="U175" s="276">
        <f>'04)-APR''19-RUPALI'!U43</f>
        <v>0</v>
      </c>
      <c r="V175" s="276">
        <f>'04)-APR''19-RUPALI'!V43</f>
        <v>0</v>
      </c>
      <c r="W175" s="276">
        <f>'04)-APR''19-RUPALI'!W43</f>
        <v>0</v>
      </c>
      <c r="X175" s="113"/>
      <c r="Y175" s="2"/>
      <c r="Z175" s="2"/>
      <c r="AA175" s="2"/>
    </row>
    <row r="176" spans="1:27" ht="16.5" thickBot="1">
      <c r="A176" s="268" t="str">
        <f>A146</f>
        <v>Apr'19</v>
      </c>
      <c r="B176" s="364" t="s">
        <v>211</v>
      </c>
      <c r="C176" s="365"/>
      <c r="D176" s="365"/>
      <c r="E176" s="365"/>
      <c r="F176" s="365"/>
      <c r="G176" s="365"/>
      <c r="H176" s="365"/>
      <c r="I176" s="366"/>
      <c r="J176" s="269">
        <f t="shared" ref="J176:O176" si="0">SUM(J15:J175)</f>
        <v>0</v>
      </c>
      <c r="K176" s="270">
        <f t="shared" si="0"/>
        <v>408000</v>
      </c>
      <c r="L176" s="270">
        <f t="shared" si="0"/>
        <v>306000</v>
      </c>
      <c r="M176" s="270">
        <f t="shared" si="0"/>
        <v>1648000</v>
      </c>
      <c r="N176" s="271">
        <f t="shared" si="0"/>
        <v>1054000</v>
      </c>
      <c r="O176" s="271">
        <f t="shared" si="0"/>
        <v>0</v>
      </c>
      <c r="P176" s="65">
        <f>SUM(P13:P175)</f>
        <v>3416820</v>
      </c>
      <c r="Q176" s="65">
        <f>SUM(Q13:Q175)</f>
        <v>1809170</v>
      </c>
      <c r="R176" s="153">
        <f>R14-Q176+P176</f>
        <v>1607650</v>
      </c>
      <c r="S176" s="153"/>
      <c r="T176" s="153"/>
      <c r="U176" s="153"/>
      <c r="V176" s="65"/>
      <c r="W176" s="195"/>
      <c r="X176" s="113"/>
      <c r="Y176" s="2"/>
      <c r="Z176" s="2"/>
      <c r="AA176" s="2"/>
    </row>
    <row r="177" spans="1:27">
      <c r="A177" s="49" t="s">
        <v>76</v>
      </c>
      <c r="B177" s="49"/>
      <c r="C177" s="49"/>
      <c r="D177" s="64"/>
      <c r="W177" s="49" t="s">
        <v>76</v>
      </c>
      <c r="X177" s="113" t="s">
        <v>76</v>
      </c>
      <c r="Y177" s="2"/>
      <c r="Z177" s="2"/>
      <c r="AA177" s="2"/>
    </row>
    <row r="178" spans="1:27">
      <c r="W178" s="2"/>
      <c r="X178" s="2"/>
      <c r="Y178" s="2"/>
      <c r="Z178" s="2"/>
      <c r="AA178" s="2"/>
    </row>
    <row r="179" spans="1:27">
      <c r="W179" s="2"/>
      <c r="X179" s="2"/>
      <c r="Y179" s="2"/>
      <c r="Z179" s="2"/>
      <c r="AA179" s="2"/>
    </row>
    <row r="180" spans="1:27">
      <c r="P180" s="10"/>
      <c r="Q180" s="10"/>
      <c r="R180" s="10"/>
      <c r="S180" s="10"/>
      <c r="T180" s="10"/>
      <c r="U180" s="10"/>
      <c r="V180" s="11"/>
      <c r="W180" s="2"/>
      <c r="X180" s="2"/>
      <c r="Y180" s="2"/>
      <c r="Z180" s="2"/>
      <c r="AA180" s="2"/>
    </row>
    <row r="181" spans="1:27">
      <c r="P181" s="11"/>
      <c r="Q181" s="11"/>
      <c r="R181" s="11"/>
      <c r="S181" s="11"/>
      <c r="T181" s="11"/>
      <c r="U181" s="11"/>
      <c r="V181" s="11"/>
      <c r="W181" s="2"/>
      <c r="X181" s="2"/>
      <c r="Y181" s="2"/>
      <c r="Z181" s="2"/>
      <c r="AA181" s="2"/>
    </row>
    <row r="182" spans="1:27">
      <c r="P182" s="11"/>
      <c r="Q182" s="11"/>
      <c r="R182" s="11"/>
      <c r="S182" s="11"/>
      <c r="T182" s="11"/>
      <c r="U182" s="11"/>
      <c r="V182" s="11"/>
      <c r="W182" s="2"/>
      <c r="X182" s="2"/>
      <c r="Y182" s="2"/>
      <c r="Z182" s="2"/>
      <c r="AA182" s="2"/>
    </row>
  </sheetData>
  <autoFilter ref="A14:X177"/>
  <mergeCells count="10">
    <mergeCell ref="A1:W1"/>
    <mergeCell ref="A2:W2"/>
    <mergeCell ref="A4:W4"/>
    <mergeCell ref="A6:W6"/>
    <mergeCell ref="B176:I176"/>
    <mergeCell ref="A8:B8"/>
    <mergeCell ref="A9:B9"/>
    <mergeCell ref="J13:O13"/>
    <mergeCell ref="D8:N8"/>
    <mergeCell ref="D9:N9"/>
  </mergeCells>
  <pageMargins left="0.25" right="0" top="0.25" bottom="1" header="0" footer="0.25"/>
  <pageSetup paperSize="5" scale="70" orientation="landscape" r:id="rId1"/>
  <headerFooter alignWithMargins="0">
    <oddFooter>&amp;LE : B.Karim-(SDC---)-Bank Statement&amp;CMd. Bazlul Karim, Accountant,SDC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topLeftCell="A7" workbookViewId="0">
      <selection activeCell="G14" sqref="G14"/>
    </sheetView>
  </sheetViews>
  <sheetFormatPr defaultRowHeight="12.75"/>
  <cols>
    <col min="1" max="1" width="8.42578125" bestFit="1" customWidth="1"/>
    <col min="2" max="2" width="10.140625" bestFit="1" customWidth="1"/>
    <col min="3" max="3" width="20.140625" hidden="1" customWidth="1"/>
    <col min="4" max="4" width="7.140625" bestFit="1" customWidth="1"/>
    <col min="5" max="5" width="9.42578125" bestFit="1" customWidth="1"/>
    <col min="6" max="6" width="21" bestFit="1" customWidth="1"/>
    <col min="7" max="7" width="8.28515625" bestFit="1" customWidth="1"/>
    <col min="8" max="8" width="11.7109375" customWidth="1"/>
    <col min="9" max="9" width="20.7109375" bestFit="1" customWidth="1"/>
    <col min="10" max="10" width="8.85546875" hidden="1" customWidth="1"/>
    <col min="11" max="12" width="12" customWidth="1"/>
    <col min="13" max="14" width="13.7109375" hidden="1" customWidth="1"/>
    <col min="15" max="15" width="10" hidden="1" customWidth="1"/>
    <col min="16" max="16" width="11" customWidth="1"/>
    <col min="17" max="17" width="13" customWidth="1"/>
    <col min="18" max="18" width="12.85546875" bestFit="1" customWidth="1"/>
    <col min="19" max="19" width="7.140625" hidden="1" customWidth="1"/>
    <col min="20" max="20" width="9.42578125" hidden="1" customWidth="1"/>
    <col min="21" max="21" width="10.42578125" hidden="1" customWidth="1"/>
    <col min="22" max="22" width="16" hidden="1" customWidth="1"/>
    <col min="23" max="23" width="10.28515625" bestFit="1" customWidth="1"/>
    <col min="24" max="25" width="9.28515625" bestFit="1" customWidth="1"/>
    <col min="26" max="26" width="10.28515625" bestFit="1" customWidth="1"/>
  </cols>
  <sheetData>
    <row r="1" spans="1:27" ht="45">
      <c r="A1" s="355" t="s">
        <v>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</row>
    <row r="2" spans="1:27" s="7" customFormat="1" ht="18">
      <c r="A2" s="356" t="s">
        <v>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7" s="7" customFormat="1" ht="18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spans="1:27" ht="30">
      <c r="A4" s="357" t="s">
        <v>14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</row>
    <row r="5" spans="1:27" s="7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7" ht="18">
      <c r="A6" s="358" t="s">
        <v>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</row>
    <row r="7" spans="1:27" s="7" customFormat="1" ht="15.75" thickBot="1">
      <c r="A7" s="61"/>
      <c r="B7" s="61"/>
      <c r="C7" s="61"/>
      <c r="D7" s="6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1"/>
      <c r="Q7" s="61"/>
      <c r="R7" s="61"/>
      <c r="S7" s="61"/>
      <c r="T7" s="61"/>
      <c r="U7" s="61"/>
      <c r="V7" s="61"/>
    </row>
    <row r="8" spans="1:27" ht="15.75">
      <c r="A8" s="359" t="s">
        <v>12</v>
      </c>
      <c r="B8" s="360"/>
      <c r="C8" s="361" t="s">
        <v>23</v>
      </c>
      <c r="D8" s="362"/>
      <c r="E8" s="362"/>
      <c r="F8" s="362"/>
      <c r="G8" s="362"/>
      <c r="H8" s="362"/>
      <c r="I8" s="363"/>
      <c r="J8" s="2"/>
      <c r="K8" s="2"/>
      <c r="L8" s="2"/>
      <c r="M8" s="2"/>
      <c r="N8" s="2"/>
      <c r="O8" s="2"/>
      <c r="P8" s="228" t="s">
        <v>30</v>
      </c>
      <c r="Q8" s="241" t="s">
        <v>321</v>
      </c>
      <c r="R8" s="94" t="str">
        <f>Q8</f>
        <v>Mar'19</v>
      </c>
      <c r="S8" s="51"/>
      <c r="T8" s="51"/>
      <c r="U8" s="51"/>
      <c r="V8" s="2"/>
    </row>
    <row r="9" spans="1:27" ht="16.5" thickBot="1">
      <c r="A9" s="343" t="s">
        <v>22</v>
      </c>
      <c r="B9" s="344"/>
      <c r="C9" s="345" t="s">
        <v>13</v>
      </c>
      <c r="D9" s="346"/>
      <c r="E9" s="346"/>
      <c r="F9" s="346"/>
      <c r="G9" s="346"/>
      <c r="H9" s="346"/>
      <c r="I9" s="347"/>
      <c r="J9" s="2"/>
      <c r="K9" s="2"/>
      <c r="L9" s="2"/>
      <c r="M9" s="2"/>
      <c r="N9" s="2"/>
      <c r="O9" s="2"/>
      <c r="P9" s="229" t="s">
        <v>2</v>
      </c>
      <c r="Q9" s="292" t="s">
        <v>322</v>
      </c>
      <c r="R9" s="80" t="str">
        <f>R38</f>
        <v>27.03.19</v>
      </c>
      <c r="S9" s="51"/>
      <c r="T9" s="51"/>
      <c r="U9" s="51"/>
      <c r="V9" s="2"/>
    </row>
    <row r="10" spans="1:27" ht="15.75">
      <c r="A10" s="327"/>
      <c r="B10" s="327"/>
      <c r="C10" s="327"/>
      <c r="D10" s="327"/>
      <c r="E10" s="63"/>
      <c r="F10" s="326"/>
      <c r="G10" s="326"/>
      <c r="H10" s="326"/>
      <c r="I10" s="326"/>
      <c r="J10" s="2"/>
      <c r="K10" s="2"/>
      <c r="L10" s="2"/>
      <c r="M10" s="2"/>
      <c r="N10" s="2"/>
      <c r="O10" s="2"/>
      <c r="P10" s="2"/>
      <c r="Q10" s="51"/>
      <c r="R10" s="51"/>
      <c r="S10" s="51"/>
      <c r="T10" s="51"/>
      <c r="U10" s="51"/>
      <c r="V10" s="52"/>
    </row>
    <row r="11" spans="1:27" ht="13.5" thickBot="1">
      <c r="A11" s="64" t="s">
        <v>76</v>
      </c>
      <c r="B11" s="64"/>
      <c r="C11" s="64" t="s">
        <v>76</v>
      </c>
      <c r="D11" s="64"/>
      <c r="E11" s="2"/>
      <c r="F11" s="2"/>
      <c r="G11" s="2"/>
      <c r="H11" s="2"/>
      <c r="I11" s="64"/>
      <c r="J11" s="64" t="s">
        <v>76</v>
      </c>
      <c r="K11" s="64" t="s">
        <v>76</v>
      </c>
      <c r="L11" s="64" t="s">
        <v>76</v>
      </c>
      <c r="M11" s="64" t="s">
        <v>76</v>
      </c>
      <c r="N11" s="64" t="s">
        <v>76</v>
      </c>
      <c r="O11" s="64" t="s">
        <v>76</v>
      </c>
      <c r="P11" s="64"/>
      <c r="Q11" s="23"/>
      <c r="R11" s="64"/>
      <c r="S11" s="64" t="s">
        <v>76</v>
      </c>
      <c r="T11" s="64" t="s">
        <v>76</v>
      </c>
      <c r="U11" s="64" t="s">
        <v>76</v>
      </c>
      <c r="V11" s="2"/>
      <c r="W11" s="317" t="s">
        <v>76</v>
      </c>
    </row>
    <row r="12" spans="1:27" ht="15.75">
      <c r="A12" s="259" t="s">
        <v>86</v>
      </c>
      <c r="B12" s="323" t="s">
        <v>0</v>
      </c>
      <c r="C12" s="324" t="s">
        <v>1</v>
      </c>
      <c r="D12" s="93" t="s">
        <v>154</v>
      </c>
      <c r="E12" s="174" t="s">
        <v>169</v>
      </c>
      <c r="F12" s="5" t="s">
        <v>18</v>
      </c>
      <c r="G12" s="5" t="s">
        <v>86</v>
      </c>
      <c r="H12" s="174" t="s">
        <v>91</v>
      </c>
      <c r="I12" s="83" t="s">
        <v>72</v>
      </c>
      <c r="J12" s="348" t="s">
        <v>32</v>
      </c>
      <c r="K12" s="348"/>
      <c r="L12" s="349"/>
      <c r="M12" s="349"/>
      <c r="N12" s="350"/>
      <c r="O12" s="351"/>
      <c r="P12" s="56" t="s">
        <v>20</v>
      </c>
      <c r="Q12" s="24" t="s">
        <v>4</v>
      </c>
      <c r="R12" s="48" t="s">
        <v>3</v>
      </c>
      <c r="S12" s="93" t="s">
        <v>154</v>
      </c>
      <c r="T12" s="174" t="s">
        <v>169</v>
      </c>
      <c r="U12" s="83" t="s">
        <v>180</v>
      </c>
      <c r="V12" s="83" t="s">
        <v>170</v>
      </c>
      <c r="W12" s="59"/>
      <c r="X12" s="2"/>
      <c r="Y12" s="2"/>
      <c r="Z12" s="2"/>
      <c r="AA12" s="2"/>
    </row>
    <row r="13" spans="1:27" ht="16.5" thickBot="1">
      <c r="A13" s="260" t="str">
        <f>R8</f>
        <v>Mar'19</v>
      </c>
      <c r="B13" s="293" t="str">
        <f>Q9</f>
        <v>01.03.19</v>
      </c>
      <c r="C13" s="172"/>
      <c r="D13" s="173"/>
      <c r="E13" s="255"/>
      <c r="F13" s="265"/>
      <c r="G13" s="265"/>
      <c r="H13" s="255"/>
      <c r="I13" s="256"/>
      <c r="J13" s="18" t="s">
        <v>19</v>
      </c>
      <c r="K13" s="19" t="s">
        <v>81</v>
      </c>
      <c r="L13" s="19" t="s">
        <v>33</v>
      </c>
      <c r="M13" s="290" t="s">
        <v>324</v>
      </c>
      <c r="N13" s="19" t="s">
        <v>80</v>
      </c>
      <c r="O13" s="291" t="s">
        <v>80</v>
      </c>
      <c r="P13" s="57" t="s">
        <v>5</v>
      </c>
      <c r="Q13" s="25" t="s">
        <v>21</v>
      </c>
      <c r="R13" s="65">
        <v>1415650</v>
      </c>
      <c r="S13" s="188"/>
      <c r="T13" s="333"/>
      <c r="U13" s="334" t="str">
        <f>R8</f>
        <v>Mar'19</v>
      </c>
      <c r="V13" s="86" t="s">
        <v>263</v>
      </c>
      <c r="W13" s="59"/>
      <c r="X13" s="2"/>
      <c r="Y13" s="2"/>
      <c r="Z13" s="2"/>
      <c r="AA13" s="2"/>
    </row>
    <row r="14" spans="1:27" ht="15">
      <c r="A14" s="95" t="str">
        <f>A13</f>
        <v>Mar'19</v>
      </c>
      <c r="B14" s="257" t="s">
        <v>323</v>
      </c>
      <c r="C14" s="1" t="s">
        <v>266</v>
      </c>
      <c r="D14" s="81" t="s">
        <v>167</v>
      </c>
      <c r="E14" s="154" t="s">
        <v>73</v>
      </c>
      <c r="F14" s="202" t="s">
        <v>47</v>
      </c>
      <c r="G14" s="54" t="s">
        <v>321</v>
      </c>
      <c r="H14" s="12" t="s">
        <v>325</v>
      </c>
      <c r="I14" s="111" t="s">
        <v>140</v>
      </c>
      <c r="J14" s="176"/>
      <c r="K14" s="67"/>
      <c r="L14" s="67">
        <v>2000</v>
      </c>
      <c r="M14" s="67">
        <v>0</v>
      </c>
      <c r="N14" s="67">
        <v>0</v>
      </c>
      <c r="O14" s="330">
        <v>0</v>
      </c>
      <c r="P14" s="30">
        <f t="shared" ref="P14:P32" si="0">SUM(J14:O14)</f>
        <v>2000</v>
      </c>
      <c r="Q14" s="29">
        <v>0</v>
      </c>
      <c r="R14" s="30">
        <f t="shared" ref="R14:R32" si="1">R13-Q14+P14</f>
        <v>1417650</v>
      </c>
      <c r="S14" s="328" t="s">
        <v>160</v>
      </c>
      <c r="T14" s="329" t="s">
        <v>87</v>
      </c>
      <c r="U14" s="332" t="s">
        <v>171</v>
      </c>
      <c r="V14" s="88"/>
      <c r="W14" s="59"/>
      <c r="X14" s="2"/>
      <c r="Y14" s="2"/>
      <c r="Z14" s="2"/>
      <c r="AA14" s="2"/>
    </row>
    <row r="15" spans="1:27" ht="15">
      <c r="A15" s="75" t="str">
        <f>A14</f>
        <v>Mar'19</v>
      </c>
      <c r="B15" s="257" t="s">
        <v>323</v>
      </c>
      <c r="C15" s="1" t="s">
        <v>266</v>
      </c>
      <c r="D15" s="160">
        <v>16</v>
      </c>
      <c r="E15" s="154" t="s">
        <v>179</v>
      </c>
      <c r="F15" s="53" t="s">
        <v>47</v>
      </c>
      <c r="G15" s="202" t="s">
        <v>321</v>
      </c>
      <c r="H15" s="12" t="s">
        <v>326</v>
      </c>
      <c r="I15" s="111" t="s">
        <v>140</v>
      </c>
      <c r="J15" s="148"/>
      <c r="K15" s="32"/>
      <c r="L15" s="32">
        <v>2000</v>
      </c>
      <c r="M15" s="32">
        <v>0</v>
      </c>
      <c r="N15" s="32">
        <v>0</v>
      </c>
      <c r="O15" s="331">
        <v>0</v>
      </c>
      <c r="P15" s="35">
        <f t="shared" si="0"/>
        <v>2000</v>
      </c>
      <c r="Q15" s="34">
        <v>0</v>
      </c>
      <c r="R15" s="35">
        <f t="shared" si="1"/>
        <v>1419650</v>
      </c>
      <c r="S15" s="81" t="s">
        <v>161</v>
      </c>
      <c r="T15" s="154" t="s">
        <v>83</v>
      </c>
      <c r="U15" s="151"/>
      <c r="V15" s="89"/>
      <c r="W15" s="322">
        <v>1419650</v>
      </c>
      <c r="X15" s="2"/>
      <c r="Y15" s="2"/>
      <c r="Z15" s="2"/>
      <c r="AA15" s="2"/>
    </row>
    <row r="16" spans="1:27" ht="15">
      <c r="A16" s="75" t="str">
        <f t="shared" ref="A16:A35" si="2">A15</f>
        <v>Mar'19</v>
      </c>
      <c r="B16" s="257" t="s">
        <v>327</v>
      </c>
      <c r="C16" s="1" t="s">
        <v>266</v>
      </c>
      <c r="D16" s="82">
        <v>15</v>
      </c>
      <c r="E16" s="154" t="s">
        <v>178</v>
      </c>
      <c r="F16" s="53" t="s">
        <v>335</v>
      </c>
      <c r="G16" s="202" t="s">
        <v>254</v>
      </c>
      <c r="H16" s="12" t="s">
        <v>328</v>
      </c>
      <c r="I16" s="111" t="s">
        <v>140</v>
      </c>
      <c r="J16" s="148"/>
      <c r="K16" s="32">
        <v>2000</v>
      </c>
      <c r="L16" s="32">
        <v>0</v>
      </c>
      <c r="M16" s="32">
        <v>0</v>
      </c>
      <c r="N16" s="32">
        <v>0</v>
      </c>
      <c r="O16" s="331">
        <v>0</v>
      </c>
      <c r="P16" s="35">
        <f t="shared" si="0"/>
        <v>2000</v>
      </c>
      <c r="Q16" s="34">
        <v>0</v>
      </c>
      <c r="R16" s="35">
        <f t="shared" si="1"/>
        <v>1421650</v>
      </c>
      <c r="S16" s="81" t="s">
        <v>162</v>
      </c>
      <c r="T16" s="154" t="s">
        <v>84</v>
      </c>
      <c r="U16" s="151"/>
      <c r="V16" s="89"/>
      <c r="W16" s="59"/>
      <c r="X16" s="2"/>
      <c r="Y16" s="2"/>
      <c r="Z16" s="2"/>
      <c r="AA16" s="2"/>
    </row>
    <row r="17" spans="1:27" ht="15">
      <c r="A17" s="75" t="str">
        <f t="shared" si="2"/>
        <v>Mar'19</v>
      </c>
      <c r="B17" s="257" t="s">
        <v>327</v>
      </c>
      <c r="C17" s="1" t="s">
        <v>266</v>
      </c>
      <c r="D17" s="82">
        <v>15</v>
      </c>
      <c r="E17" s="154" t="s">
        <v>178</v>
      </c>
      <c r="F17" s="53" t="s">
        <v>47</v>
      </c>
      <c r="G17" s="202" t="s">
        <v>321</v>
      </c>
      <c r="H17" s="12" t="s">
        <v>328</v>
      </c>
      <c r="I17" s="111" t="s">
        <v>140</v>
      </c>
      <c r="J17" s="148"/>
      <c r="K17" s="32"/>
      <c r="L17" s="32">
        <v>2000</v>
      </c>
      <c r="M17" s="32">
        <v>0</v>
      </c>
      <c r="N17" s="32">
        <v>0</v>
      </c>
      <c r="O17" s="331">
        <v>0</v>
      </c>
      <c r="P17" s="35">
        <f t="shared" si="0"/>
        <v>2000</v>
      </c>
      <c r="Q17" s="34">
        <v>0</v>
      </c>
      <c r="R17" s="35">
        <f t="shared" si="1"/>
        <v>1423650</v>
      </c>
      <c r="S17" s="81" t="s">
        <v>163</v>
      </c>
      <c r="T17" s="154" t="s">
        <v>173</v>
      </c>
      <c r="U17" s="151"/>
      <c r="V17" s="89" t="s">
        <v>262</v>
      </c>
      <c r="W17" s="59"/>
      <c r="X17" s="2"/>
      <c r="Y17" s="2"/>
      <c r="Z17" s="2"/>
      <c r="AA17" s="2"/>
    </row>
    <row r="18" spans="1:27" ht="15">
      <c r="A18" s="75" t="str">
        <f t="shared" si="2"/>
        <v>Mar'19</v>
      </c>
      <c r="B18" s="258" t="s">
        <v>329</v>
      </c>
      <c r="C18" s="1" t="s">
        <v>267</v>
      </c>
      <c r="D18" s="82">
        <v>14</v>
      </c>
      <c r="E18" s="154" t="s">
        <v>50</v>
      </c>
      <c r="F18" s="53" t="s">
        <v>47</v>
      </c>
      <c r="G18" s="202" t="s">
        <v>321</v>
      </c>
      <c r="H18" s="12" t="s">
        <v>330</v>
      </c>
      <c r="I18" s="111" t="s">
        <v>140</v>
      </c>
      <c r="J18" s="148"/>
      <c r="K18" s="32"/>
      <c r="L18" s="32">
        <v>2000</v>
      </c>
      <c r="M18" s="32">
        <v>0</v>
      </c>
      <c r="N18" s="32">
        <v>0</v>
      </c>
      <c r="O18" s="331">
        <v>0</v>
      </c>
      <c r="P18" s="35">
        <f t="shared" si="0"/>
        <v>2000</v>
      </c>
      <c r="Q18" s="34">
        <v>0</v>
      </c>
      <c r="R18" s="35">
        <f t="shared" si="1"/>
        <v>1425650</v>
      </c>
      <c r="S18" s="81" t="s">
        <v>164</v>
      </c>
      <c r="T18" s="154" t="s">
        <v>174</v>
      </c>
      <c r="U18" s="151"/>
      <c r="V18" s="89" t="s">
        <v>262</v>
      </c>
      <c r="W18" s="59"/>
      <c r="X18" s="2"/>
      <c r="Y18" s="2"/>
      <c r="Z18" s="2"/>
      <c r="AA18" s="2"/>
    </row>
    <row r="19" spans="1:27" ht="15">
      <c r="A19" s="75" t="str">
        <f t="shared" si="2"/>
        <v>Mar'19</v>
      </c>
      <c r="B19" s="258" t="s">
        <v>332</v>
      </c>
      <c r="C19" s="1" t="s">
        <v>267</v>
      </c>
      <c r="D19" s="82">
        <v>12</v>
      </c>
      <c r="E19" s="154" t="s">
        <v>35</v>
      </c>
      <c r="F19" s="53" t="s">
        <v>47</v>
      </c>
      <c r="G19" s="202" t="s">
        <v>321</v>
      </c>
      <c r="H19" s="12" t="s">
        <v>331</v>
      </c>
      <c r="I19" s="111" t="s">
        <v>140</v>
      </c>
      <c r="J19" s="148"/>
      <c r="K19" s="32"/>
      <c r="L19" s="32">
        <v>2000</v>
      </c>
      <c r="M19" s="32">
        <v>0</v>
      </c>
      <c r="N19" s="32">
        <v>0</v>
      </c>
      <c r="O19" s="331">
        <v>0</v>
      </c>
      <c r="P19" s="35">
        <f t="shared" si="0"/>
        <v>2000</v>
      </c>
      <c r="Q19" s="34">
        <v>0</v>
      </c>
      <c r="R19" s="35">
        <f t="shared" si="1"/>
        <v>1427650</v>
      </c>
      <c r="S19" s="81" t="s">
        <v>165</v>
      </c>
      <c r="T19" s="154" t="s">
        <v>17</v>
      </c>
      <c r="U19" s="151" t="s">
        <v>171</v>
      </c>
      <c r="V19" s="89"/>
      <c r="W19" s="59"/>
      <c r="X19" s="2"/>
      <c r="Y19" s="2"/>
      <c r="Z19" s="2"/>
      <c r="AA19" s="2"/>
    </row>
    <row r="20" spans="1:27" ht="15">
      <c r="A20" s="75" t="str">
        <f t="shared" si="2"/>
        <v>Mar'19</v>
      </c>
      <c r="B20" s="258" t="s">
        <v>332</v>
      </c>
      <c r="C20" s="1" t="s">
        <v>267</v>
      </c>
      <c r="D20" s="82">
        <v>13</v>
      </c>
      <c r="E20" s="154" t="s">
        <v>155</v>
      </c>
      <c r="F20" s="53" t="s">
        <v>47</v>
      </c>
      <c r="G20" s="202" t="s">
        <v>321</v>
      </c>
      <c r="H20" s="12" t="s">
        <v>331</v>
      </c>
      <c r="I20" s="111" t="s">
        <v>140</v>
      </c>
      <c r="J20" s="148"/>
      <c r="K20" s="32"/>
      <c r="L20" s="32">
        <v>2000</v>
      </c>
      <c r="M20" s="32">
        <v>0</v>
      </c>
      <c r="N20" s="32">
        <v>0</v>
      </c>
      <c r="O20" s="331">
        <v>0</v>
      </c>
      <c r="P20" s="35">
        <f t="shared" si="0"/>
        <v>2000</v>
      </c>
      <c r="Q20" s="34">
        <v>0</v>
      </c>
      <c r="R20" s="35">
        <f t="shared" si="1"/>
        <v>1429650</v>
      </c>
      <c r="S20" s="81" t="s">
        <v>166</v>
      </c>
      <c r="T20" s="154" t="s">
        <v>90</v>
      </c>
      <c r="U20" s="151" t="s">
        <v>171</v>
      </c>
      <c r="V20" s="89"/>
      <c r="W20" s="59"/>
      <c r="X20" s="2"/>
      <c r="Y20" s="2"/>
      <c r="Z20" s="2"/>
      <c r="AA20" s="2"/>
    </row>
    <row r="21" spans="1:27" ht="15">
      <c r="A21" s="75" t="str">
        <f t="shared" si="2"/>
        <v>Mar'19</v>
      </c>
      <c r="B21" s="258" t="s">
        <v>332</v>
      </c>
      <c r="C21" s="1" t="s">
        <v>267</v>
      </c>
      <c r="D21" s="328" t="s">
        <v>160</v>
      </c>
      <c r="E21" s="329" t="s">
        <v>87</v>
      </c>
      <c r="F21" s="53" t="s">
        <v>47</v>
      </c>
      <c r="G21" s="202" t="s">
        <v>321</v>
      </c>
      <c r="H21" s="12" t="s">
        <v>331</v>
      </c>
      <c r="I21" s="111" t="s">
        <v>140</v>
      </c>
      <c r="J21" s="148"/>
      <c r="K21" s="32"/>
      <c r="L21" s="32">
        <v>2000</v>
      </c>
      <c r="M21" s="32">
        <v>0</v>
      </c>
      <c r="N21" s="32">
        <v>0</v>
      </c>
      <c r="O21" s="331">
        <v>0</v>
      </c>
      <c r="P21" s="35">
        <f t="shared" si="0"/>
        <v>2000</v>
      </c>
      <c r="Q21" s="34">
        <v>0</v>
      </c>
      <c r="R21" s="35">
        <f t="shared" si="1"/>
        <v>1431650</v>
      </c>
      <c r="S21" s="81" t="s">
        <v>167</v>
      </c>
      <c r="T21" s="154" t="s">
        <v>73</v>
      </c>
      <c r="U21" s="151" t="s">
        <v>171</v>
      </c>
      <c r="V21" s="89"/>
      <c r="W21" s="59"/>
      <c r="X21" s="2"/>
      <c r="Y21" s="2"/>
      <c r="Z21" s="2"/>
      <c r="AA21" s="2"/>
    </row>
    <row r="22" spans="1:27" ht="15">
      <c r="A22" s="75" t="str">
        <f t="shared" si="2"/>
        <v>Mar'19</v>
      </c>
      <c r="B22" s="258" t="s">
        <v>332</v>
      </c>
      <c r="C22" s="1" t="s">
        <v>266</v>
      </c>
      <c r="D22" s="81">
        <v>10</v>
      </c>
      <c r="E22" s="154" t="s">
        <v>176</v>
      </c>
      <c r="F22" s="53" t="s">
        <v>47</v>
      </c>
      <c r="G22" s="202" t="s">
        <v>321</v>
      </c>
      <c r="H22" s="12" t="s">
        <v>331</v>
      </c>
      <c r="I22" s="111" t="s">
        <v>140</v>
      </c>
      <c r="J22" s="148"/>
      <c r="K22" s="32"/>
      <c r="L22" s="32">
        <v>2000</v>
      </c>
      <c r="M22" s="32">
        <v>0</v>
      </c>
      <c r="N22" s="32">
        <v>0</v>
      </c>
      <c r="O22" s="331">
        <v>0</v>
      </c>
      <c r="P22" s="35">
        <f t="shared" si="0"/>
        <v>2000</v>
      </c>
      <c r="Q22" s="34">
        <v>0</v>
      </c>
      <c r="R22" s="35">
        <f t="shared" si="1"/>
        <v>1433650</v>
      </c>
      <c r="S22" s="81" t="s">
        <v>168</v>
      </c>
      <c r="T22" s="154" t="s">
        <v>175</v>
      </c>
      <c r="U22" s="151"/>
      <c r="V22" s="89"/>
      <c r="W22" s="59"/>
      <c r="X22" s="2"/>
      <c r="Y22" s="2"/>
      <c r="Z22" s="2"/>
      <c r="AA22" s="2"/>
    </row>
    <row r="23" spans="1:27" ht="15">
      <c r="A23" s="75" t="str">
        <f t="shared" si="2"/>
        <v>Mar'19</v>
      </c>
      <c r="B23" s="258" t="s">
        <v>332</v>
      </c>
      <c r="C23" s="1" t="s">
        <v>266</v>
      </c>
      <c r="D23" s="81">
        <v>11</v>
      </c>
      <c r="E23" s="154" t="s">
        <v>77</v>
      </c>
      <c r="F23" s="53" t="s">
        <v>47</v>
      </c>
      <c r="G23" s="53" t="s">
        <v>321</v>
      </c>
      <c r="H23" s="12" t="s">
        <v>331</v>
      </c>
      <c r="I23" s="111" t="s">
        <v>140</v>
      </c>
      <c r="J23" s="148"/>
      <c r="K23" s="32"/>
      <c r="L23" s="32">
        <v>2000</v>
      </c>
      <c r="M23" s="32">
        <v>0</v>
      </c>
      <c r="N23" s="32">
        <v>0</v>
      </c>
      <c r="O23" s="331">
        <v>0</v>
      </c>
      <c r="P23" s="35">
        <f t="shared" si="0"/>
        <v>2000</v>
      </c>
      <c r="Q23" s="34">
        <v>0</v>
      </c>
      <c r="R23" s="35">
        <f t="shared" si="1"/>
        <v>1435650</v>
      </c>
      <c r="S23" s="81">
        <v>10</v>
      </c>
      <c r="T23" s="154" t="s">
        <v>176</v>
      </c>
      <c r="U23" s="151"/>
      <c r="V23" s="89"/>
      <c r="W23" s="59"/>
      <c r="X23" s="2"/>
      <c r="Y23" s="2"/>
      <c r="Z23" s="2"/>
      <c r="AA23" s="2"/>
    </row>
    <row r="24" spans="1:27" ht="15">
      <c r="A24" s="75" t="str">
        <f t="shared" si="2"/>
        <v>Mar'19</v>
      </c>
      <c r="B24" s="258" t="s">
        <v>334</v>
      </c>
      <c r="C24" s="1" t="s">
        <v>266</v>
      </c>
      <c r="D24" s="81" t="s">
        <v>163</v>
      </c>
      <c r="E24" s="154" t="s">
        <v>173</v>
      </c>
      <c r="F24" s="53" t="s">
        <v>335</v>
      </c>
      <c r="G24" s="53" t="s">
        <v>71</v>
      </c>
      <c r="H24" s="12" t="s">
        <v>333</v>
      </c>
      <c r="I24" s="111" t="s">
        <v>140</v>
      </c>
      <c r="J24" s="148"/>
      <c r="K24" s="32">
        <v>2000</v>
      </c>
      <c r="L24" s="32">
        <v>0</v>
      </c>
      <c r="M24" s="32">
        <v>0</v>
      </c>
      <c r="N24" s="32">
        <v>0</v>
      </c>
      <c r="O24" s="331">
        <v>0</v>
      </c>
      <c r="P24" s="35">
        <f t="shared" si="0"/>
        <v>2000</v>
      </c>
      <c r="Q24" s="34">
        <v>0</v>
      </c>
      <c r="R24" s="35">
        <f t="shared" si="1"/>
        <v>1437650</v>
      </c>
      <c r="S24" s="81">
        <v>11</v>
      </c>
      <c r="T24" s="154" t="s">
        <v>77</v>
      </c>
      <c r="U24" s="151" t="s">
        <v>171</v>
      </c>
      <c r="V24" s="89"/>
      <c r="W24" s="59"/>
      <c r="X24" s="2"/>
      <c r="Y24" s="2"/>
      <c r="Z24" s="2"/>
      <c r="AA24" s="2"/>
    </row>
    <row r="25" spans="1:27" ht="15">
      <c r="A25" s="75" t="str">
        <f t="shared" si="2"/>
        <v>Mar'19</v>
      </c>
      <c r="B25" s="258" t="s">
        <v>334</v>
      </c>
      <c r="C25" s="1" t="s">
        <v>266</v>
      </c>
      <c r="D25" s="81" t="s">
        <v>164</v>
      </c>
      <c r="E25" s="154" t="s">
        <v>174</v>
      </c>
      <c r="F25" s="53" t="s">
        <v>335</v>
      </c>
      <c r="G25" s="53" t="s">
        <v>71</v>
      </c>
      <c r="H25" s="12" t="s">
        <v>333</v>
      </c>
      <c r="I25" s="111" t="s">
        <v>140</v>
      </c>
      <c r="J25" s="148"/>
      <c r="K25" s="32">
        <v>2000</v>
      </c>
      <c r="L25" s="32">
        <v>0</v>
      </c>
      <c r="M25" s="32">
        <v>0</v>
      </c>
      <c r="N25" s="32">
        <v>0</v>
      </c>
      <c r="O25" s="331">
        <v>0</v>
      </c>
      <c r="P25" s="35">
        <f t="shared" si="0"/>
        <v>2000</v>
      </c>
      <c r="Q25" s="34">
        <v>0</v>
      </c>
      <c r="R25" s="35">
        <f t="shared" si="1"/>
        <v>1439650</v>
      </c>
      <c r="S25" s="82">
        <v>12</v>
      </c>
      <c r="T25" s="154" t="s">
        <v>35</v>
      </c>
      <c r="U25" s="151" t="s">
        <v>171</v>
      </c>
      <c r="V25" s="89"/>
      <c r="W25" s="59"/>
      <c r="X25" s="2"/>
      <c r="Y25" s="2"/>
      <c r="Z25" s="2"/>
      <c r="AA25" s="2"/>
    </row>
    <row r="26" spans="1:27" ht="15">
      <c r="A26" s="75" t="str">
        <f t="shared" si="2"/>
        <v>Mar'19</v>
      </c>
      <c r="B26" s="258" t="s">
        <v>334</v>
      </c>
      <c r="C26" s="1" t="s">
        <v>266</v>
      </c>
      <c r="D26" s="81" t="s">
        <v>163</v>
      </c>
      <c r="E26" s="154" t="s">
        <v>173</v>
      </c>
      <c r="F26" s="53" t="s">
        <v>335</v>
      </c>
      <c r="G26" s="53" t="s">
        <v>137</v>
      </c>
      <c r="H26" s="12" t="s">
        <v>333</v>
      </c>
      <c r="I26" s="111" t="s">
        <v>140</v>
      </c>
      <c r="J26" s="148"/>
      <c r="K26" s="32">
        <v>2000</v>
      </c>
      <c r="L26" s="32">
        <v>0</v>
      </c>
      <c r="M26" s="32">
        <v>0</v>
      </c>
      <c r="N26" s="32">
        <v>0</v>
      </c>
      <c r="O26" s="331">
        <v>0</v>
      </c>
      <c r="P26" s="35">
        <f t="shared" si="0"/>
        <v>2000</v>
      </c>
      <c r="Q26" s="34">
        <v>0</v>
      </c>
      <c r="R26" s="35">
        <f t="shared" si="1"/>
        <v>1441650</v>
      </c>
      <c r="S26" s="82">
        <v>13</v>
      </c>
      <c r="T26" s="154" t="s">
        <v>155</v>
      </c>
      <c r="U26" s="151" t="s">
        <v>171</v>
      </c>
      <c r="V26" s="89"/>
      <c r="W26" s="59"/>
      <c r="X26" s="2"/>
      <c r="Y26" s="2"/>
      <c r="Z26" s="2"/>
      <c r="AA26" s="2"/>
    </row>
    <row r="27" spans="1:27" ht="15">
      <c r="A27" s="75" t="str">
        <f t="shared" si="2"/>
        <v>Mar'19</v>
      </c>
      <c r="B27" s="258" t="s">
        <v>334</v>
      </c>
      <c r="C27" s="1" t="s">
        <v>266</v>
      </c>
      <c r="D27" s="81" t="s">
        <v>164</v>
      </c>
      <c r="E27" s="154" t="s">
        <v>174</v>
      </c>
      <c r="F27" s="53" t="s">
        <v>335</v>
      </c>
      <c r="G27" s="53" t="s">
        <v>137</v>
      </c>
      <c r="H27" s="12" t="s">
        <v>333</v>
      </c>
      <c r="I27" s="111" t="s">
        <v>140</v>
      </c>
      <c r="J27" s="148"/>
      <c r="K27" s="32">
        <v>2000</v>
      </c>
      <c r="L27" s="32">
        <v>0</v>
      </c>
      <c r="M27" s="32">
        <v>0</v>
      </c>
      <c r="N27" s="32">
        <v>0</v>
      </c>
      <c r="O27" s="331">
        <v>0</v>
      </c>
      <c r="P27" s="35">
        <f t="shared" si="0"/>
        <v>2000</v>
      </c>
      <c r="Q27" s="34">
        <v>0</v>
      </c>
      <c r="R27" s="35">
        <f t="shared" si="1"/>
        <v>1443650</v>
      </c>
      <c r="S27" s="82">
        <v>14</v>
      </c>
      <c r="T27" s="154" t="s">
        <v>50</v>
      </c>
      <c r="U27" s="151" t="s">
        <v>171</v>
      </c>
      <c r="V27" s="89"/>
      <c r="W27" s="59"/>
      <c r="X27" s="2"/>
      <c r="Y27" s="2"/>
      <c r="Z27" s="2"/>
      <c r="AA27" s="2"/>
    </row>
    <row r="28" spans="1:27" ht="15">
      <c r="A28" s="75" t="str">
        <f t="shared" si="2"/>
        <v>Mar'19</v>
      </c>
      <c r="B28" s="258" t="s">
        <v>334</v>
      </c>
      <c r="C28" s="1" t="s">
        <v>266</v>
      </c>
      <c r="D28" s="81" t="s">
        <v>163</v>
      </c>
      <c r="E28" s="154" t="s">
        <v>173</v>
      </c>
      <c r="F28" s="53" t="s">
        <v>335</v>
      </c>
      <c r="G28" s="53" t="s">
        <v>181</v>
      </c>
      <c r="H28" s="12" t="s">
        <v>333</v>
      </c>
      <c r="I28" s="111" t="s">
        <v>140</v>
      </c>
      <c r="J28" s="148"/>
      <c r="K28" s="32">
        <v>2000</v>
      </c>
      <c r="L28" s="32">
        <v>0</v>
      </c>
      <c r="M28" s="32">
        <v>0</v>
      </c>
      <c r="N28" s="32">
        <v>0</v>
      </c>
      <c r="O28" s="331">
        <v>0</v>
      </c>
      <c r="P28" s="35">
        <f t="shared" si="0"/>
        <v>2000</v>
      </c>
      <c r="Q28" s="34">
        <v>0</v>
      </c>
      <c r="R28" s="35">
        <f t="shared" si="1"/>
        <v>1445650</v>
      </c>
      <c r="S28" s="82">
        <v>15</v>
      </c>
      <c r="T28" s="154" t="s">
        <v>178</v>
      </c>
      <c r="U28" s="151"/>
      <c r="V28" s="89"/>
      <c r="W28" s="59"/>
      <c r="X28" s="2"/>
      <c r="Y28" s="2"/>
      <c r="Z28" s="2"/>
      <c r="AA28" s="2"/>
    </row>
    <row r="29" spans="1:27" ht="15">
      <c r="A29" s="75" t="str">
        <f t="shared" si="2"/>
        <v>Mar'19</v>
      </c>
      <c r="B29" s="258" t="s">
        <v>334</v>
      </c>
      <c r="C29" s="1" t="s">
        <v>266</v>
      </c>
      <c r="D29" s="81" t="s">
        <v>164</v>
      </c>
      <c r="E29" s="154" t="s">
        <v>174</v>
      </c>
      <c r="F29" s="53" t="s">
        <v>335</v>
      </c>
      <c r="G29" s="53" t="s">
        <v>181</v>
      </c>
      <c r="H29" s="12" t="s">
        <v>333</v>
      </c>
      <c r="I29" s="111" t="s">
        <v>140</v>
      </c>
      <c r="J29" s="148"/>
      <c r="K29" s="32">
        <v>2000</v>
      </c>
      <c r="L29" s="32">
        <v>0</v>
      </c>
      <c r="M29" s="32">
        <v>0</v>
      </c>
      <c r="N29" s="32">
        <v>0</v>
      </c>
      <c r="O29" s="331">
        <v>0</v>
      </c>
      <c r="P29" s="35">
        <f t="shared" si="0"/>
        <v>2000</v>
      </c>
      <c r="Q29" s="34">
        <v>0</v>
      </c>
      <c r="R29" s="35">
        <f t="shared" si="1"/>
        <v>1447650</v>
      </c>
      <c r="S29" s="82">
        <v>16</v>
      </c>
      <c r="T29" s="154" t="s">
        <v>179</v>
      </c>
      <c r="U29" s="151" t="s">
        <v>171</v>
      </c>
      <c r="V29" s="89"/>
      <c r="W29" s="59"/>
      <c r="X29" s="2"/>
      <c r="Y29" s="2"/>
      <c r="Z29" s="2"/>
      <c r="AA29" s="2"/>
    </row>
    <row r="30" spans="1:27" ht="15">
      <c r="A30" s="75" t="str">
        <f t="shared" si="2"/>
        <v>Mar'19</v>
      </c>
      <c r="B30" s="258" t="s">
        <v>334</v>
      </c>
      <c r="C30" s="1" t="s">
        <v>266</v>
      </c>
      <c r="D30" s="81" t="s">
        <v>163</v>
      </c>
      <c r="E30" s="154" t="s">
        <v>173</v>
      </c>
      <c r="F30" s="53" t="s">
        <v>335</v>
      </c>
      <c r="G30" s="202" t="s">
        <v>254</v>
      </c>
      <c r="H30" s="12" t="s">
        <v>333</v>
      </c>
      <c r="I30" s="111" t="s">
        <v>140</v>
      </c>
      <c r="J30" s="148"/>
      <c r="K30" s="32">
        <v>2000</v>
      </c>
      <c r="L30" s="32">
        <v>0</v>
      </c>
      <c r="M30" s="32">
        <v>0</v>
      </c>
      <c r="N30" s="32">
        <v>0</v>
      </c>
      <c r="O30" s="331">
        <v>0</v>
      </c>
      <c r="P30" s="35">
        <f t="shared" si="0"/>
        <v>2000</v>
      </c>
      <c r="Q30" s="34">
        <v>0</v>
      </c>
      <c r="R30" s="35">
        <f t="shared" si="1"/>
        <v>1449650</v>
      </c>
      <c r="S30" s="85"/>
      <c r="T30" s="32"/>
      <c r="U30" s="261"/>
      <c r="V30" s="35"/>
      <c r="W30" s="59"/>
      <c r="X30" s="2"/>
      <c r="Y30" s="2"/>
      <c r="Z30" s="2"/>
      <c r="AA30" s="2"/>
    </row>
    <row r="31" spans="1:27" ht="15">
      <c r="A31" s="75" t="str">
        <f t="shared" si="2"/>
        <v>Mar'19</v>
      </c>
      <c r="B31" s="258" t="s">
        <v>334</v>
      </c>
      <c r="C31" s="1" t="s">
        <v>266</v>
      </c>
      <c r="D31" s="81" t="s">
        <v>164</v>
      </c>
      <c r="E31" s="154" t="s">
        <v>174</v>
      </c>
      <c r="F31" s="53" t="s">
        <v>335</v>
      </c>
      <c r="G31" s="53" t="s">
        <v>254</v>
      </c>
      <c r="H31" s="12" t="s">
        <v>333</v>
      </c>
      <c r="I31" s="111" t="s">
        <v>140</v>
      </c>
      <c r="J31" s="148"/>
      <c r="K31" s="32">
        <v>2000</v>
      </c>
      <c r="L31" s="32">
        <v>0</v>
      </c>
      <c r="M31" s="32">
        <v>0</v>
      </c>
      <c r="N31" s="32">
        <v>0</v>
      </c>
      <c r="O31" s="331">
        <v>0</v>
      </c>
      <c r="P31" s="35">
        <f t="shared" si="0"/>
        <v>2000</v>
      </c>
      <c r="Q31" s="34">
        <v>0</v>
      </c>
      <c r="R31" s="35">
        <f t="shared" si="1"/>
        <v>1451650</v>
      </c>
      <c r="S31" s="85"/>
      <c r="T31" s="32"/>
      <c r="U31" s="261"/>
      <c r="V31" s="35"/>
      <c r="W31" s="59"/>
      <c r="X31" s="2"/>
      <c r="Y31" s="2"/>
      <c r="Z31" s="2"/>
      <c r="AA31" s="2"/>
    </row>
    <row r="32" spans="1:27" ht="15">
      <c r="A32" s="75" t="str">
        <f t="shared" si="2"/>
        <v>Mar'19</v>
      </c>
      <c r="B32" s="258" t="s">
        <v>336</v>
      </c>
      <c r="C32" s="1" t="s">
        <v>266</v>
      </c>
      <c r="D32" s="266" t="s">
        <v>165</v>
      </c>
      <c r="E32" s="207" t="s">
        <v>17</v>
      </c>
      <c r="F32" s="53" t="s">
        <v>47</v>
      </c>
      <c r="G32" s="53" t="s">
        <v>321</v>
      </c>
      <c r="H32" s="12" t="s">
        <v>317</v>
      </c>
      <c r="I32" s="111" t="s">
        <v>140</v>
      </c>
      <c r="J32" s="148"/>
      <c r="K32" s="32"/>
      <c r="L32" s="32">
        <v>2000</v>
      </c>
      <c r="M32" s="32">
        <v>0</v>
      </c>
      <c r="N32" s="32">
        <v>0</v>
      </c>
      <c r="O32" s="331">
        <v>0</v>
      </c>
      <c r="P32" s="35">
        <f t="shared" si="0"/>
        <v>2000</v>
      </c>
      <c r="Q32" s="34">
        <v>0</v>
      </c>
      <c r="R32" s="35">
        <f t="shared" si="1"/>
        <v>1453650</v>
      </c>
      <c r="S32" s="85"/>
      <c r="T32" s="32"/>
      <c r="U32" s="261"/>
      <c r="V32" s="35"/>
      <c r="W32" s="59"/>
      <c r="X32" s="2"/>
      <c r="Y32" s="2"/>
      <c r="Z32" s="2"/>
      <c r="AA32" s="2"/>
    </row>
    <row r="33" spans="1:27" ht="15">
      <c r="A33" s="75" t="str">
        <f t="shared" si="2"/>
        <v>Mar'19</v>
      </c>
      <c r="B33" s="258" t="s">
        <v>336</v>
      </c>
      <c r="C33" s="1" t="s">
        <v>266</v>
      </c>
      <c r="D33" s="182">
        <v>7</v>
      </c>
      <c r="E33" s="53" t="s">
        <v>90</v>
      </c>
      <c r="F33" s="53" t="s">
        <v>47</v>
      </c>
      <c r="G33" s="53" t="s">
        <v>321</v>
      </c>
      <c r="H33" s="12" t="s">
        <v>317</v>
      </c>
      <c r="I33" s="111" t="s">
        <v>140</v>
      </c>
      <c r="J33" s="148"/>
      <c r="K33" s="32"/>
      <c r="L33" s="32">
        <v>2000</v>
      </c>
      <c r="M33" s="32">
        <v>0</v>
      </c>
      <c r="N33" s="32">
        <v>0</v>
      </c>
      <c r="O33" s="331">
        <v>0</v>
      </c>
      <c r="P33" s="35">
        <f t="shared" ref="P33:P35" si="3">SUM(J33:O33)</f>
        <v>2000</v>
      </c>
      <c r="Q33" s="34">
        <v>0</v>
      </c>
      <c r="R33" s="35">
        <f t="shared" ref="R33:R35" si="4">R32-Q33+P33</f>
        <v>1455650</v>
      </c>
      <c r="S33" s="85"/>
      <c r="T33" s="32"/>
      <c r="U33" s="261"/>
      <c r="V33" s="35"/>
      <c r="W33" s="59"/>
      <c r="X33" s="2"/>
      <c r="Y33" s="2"/>
      <c r="Z33" s="2"/>
      <c r="AA33" s="2"/>
    </row>
    <row r="34" spans="1:27" ht="15">
      <c r="A34" s="75" t="str">
        <f t="shared" si="2"/>
        <v>Mar'19</v>
      </c>
      <c r="B34" s="258" t="s">
        <v>337</v>
      </c>
      <c r="C34" s="1" t="s">
        <v>266</v>
      </c>
      <c r="D34" s="81" t="s">
        <v>161</v>
      </c>
      <c r="E34" s="154" t="s">
        <v>83</v>
      </c>
      <c r="F34" s="53" t="s">
        <v>47</v>
      </c>
      <c r="G34" s="53" t="s">
        <v>321</v>
      </c>
      <c r="H34" s="12" t="s">
        <v>338</v>
      </c>
      <c r="I34" s="111" t="s">
        <v>140</v>
      </c>
      <c r="J34" s="148"/>
      <c r="K34" s="32"/>
      <c r="L34" s="32">
        <v>2000</v>
      </c>
      <c r="M34" s="32">
        <v>0</v>
      </c>
      <c r="N34" s="32">
        <v>0</v>
      </c>
      <c r="O34" s="331">
        <v>0</v>
      </c>
      <c r="P34" s="35">
        <f t="shared" si="3"/>
        <v>2000</v>
      </c>
      <c r="Q34" s="34">
        <v>0</v>
      </c>
      <c r="R34" s="35">
        <f t="shared" si="4"/>
        <v>1457650</v>
      </c>
      <c r="S34" s="85"/>
      <c r="T34" s="32"/>
      <c r="U34" s="261"/>
      <c r="V34" s="35"/>
      <c r="W34" s="59"/>
      <c r="X34" s="2"/>
      <c r="Y34" s="2"/>
      <c r="Z34" s="2"/>
      <c r="AA34" s="2"/>
    </row>
    <row r="35" spans="1:27" ht="15.75" thickBot="1">
      <c r="A35" s="75" t="str">
        <f t="shared" si="2"/>
        <v>Mar'19</v>
      </c>
      <c r="B35" s="258" t="s">
        <v>337</v>
      </c>
      <c r="C35" s="1" t="s">
        <v>266</v>
      </c>
      <c r="D35" s="81" t="s">
        <v>162</v>
      </c>
      <c r="E35" s="154" t="s">
        <v>84</v>
      </c>
      <c r="F35" s="53" t="s">
        <v>47</v>
      </c>
      <c r="G35" s="53" t="s">
        <v>321</v>
      </c>
      <c r="H35" s="12" t="s">
        <v>338</v>
      </c>
      <c r="I35" s="111" t="s">
        <v>140</v>
      </c>
      <c r="J35" s="148"/>
      <c r="K35" s="32"/>
      <c r="L35" s="32">
        <v>2000</v>
      </c>
      <c r="M35" s="32">
        <v>0</v>
      </c>
      <c r="N35" s="32">
        <v>0</v>
      </c>
      <c r="O35" s="331">
        <v>0</v>
      </c>
      <c r="P35" s="35">
        <f t="shared" si="3"/>
        <v>2000</v>
      </c>
      <c r="Q35" s="34">
        <v>0</v>
      </c>
      <c r="R35" s="35">
        <f t="shared" si="4"/>
        <v>1459650</v>
      </c>
      <c r="S35" s="85"/>
      <c r="T35" s="32"/>
      <c r="U35" s="261"/>
      <c r="V35" s="35"/>
      <c r="W35" s="59"/>
      <c r="X35" s="2"/>
      <c r="Y35" s="2"/>
      <c r="Z35" s="2"/>
      <c r="AA35" s="2"/>
    </row>
    <row r="36" spans="1:27" ht="16.5" thickBot="1">
      <c r="A36" s="253" t="s">
        <v>321</v>
      </c>
      <c r="B36" s="295"/>
      <c r="C36" s="352" t="s">
        <v>211</v>
      </c>
      <c r="D36" s="353"/>
      <c r="E36" s="353"/>
      <c r="F36" s="353"/>
      <c r="G36" s="353"/>
      <c r="H36" s="353"/>
      <c r="I36" s="354"/>
      <c r="J36" s="76">
        <f t="shared" ref="J36:O36" si="5">SUM(J14:J35)</f>
        <v>0</v>
      </c>
      <c r="K36" s="39">
        <f t="shared" si="5"/>
        <v>18000</v>
      </c>
      <c r="L36" s="39">
        <f t="shared" si="5"/>
        <v>26000</v>
      </c>
      <c r="M36" s="39">
        <f t="shared" si="5"/>
        <v>0</v>
      </c>
      <c r="N36" s="38">
        <f t="shared" si="5"/>
        <v>0</v>
      </c>
      <c r="O36" s="76">
        <f t="shared" si="5"/>
        <v>0</v>
      </c>
      <c r="P36" s="69">
        <f>SUM(P12:P35)</f>
        <v>44000</v>
      </c>
      <c r="Q36" s="69">
        <f>SUM(Q12:Q35)</f>
        <v>0</v>
      </c>
      <c r="R36" s="69">
        <f>R13-Q36+P36</f>
        <v>1459650</v>
      </c>
      <c r="S36" s="37"/>
      <c r="T36" s="39"/>
      <c r="U36" s="76"/>
      <c r="V36" s="69"/>
      <c r="W36" s="59"/>
      <c r="X36" s="2"/>
      <c r="Y36" s="2"/>
      <c r="Z36" s="2"/>
      <c r="AA36" s="2"/>
    </row>
    <row r="37" spans="1:27" ht="13.5" thickBot="1">
      <c r="A37" s="64" t="s">
        <v>76</v>
      </c>
      <c r="B37" s="64"/>
      <c r="C37" s="64"/>
      <c r="D37" s="6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49" t="s">
        <v>76</v>
      </c>
      <c r="X37" s="2"/>
      <c r="Y37" s="2"/>
      <c r="Z37" s="2"/>
      <c r="AA37" s="2"/>
    </row>
    <row r="38" spans="1:27" ht="16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38" t="s">
        <v>252</v>
      </c>
      <c r="R38" s="252" t="s">
        <v>337</v>
      </c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W39" s="2"/>
      <c r="X39" s="2"/>
      <c r="Y39" s="2"/>
      <c r="Z39" s="2"/>
      <c r="AA39" s="2"/>
    </row>
  </sheetData>
  <mergeCells count="10">
    <mergeCell ref="A9:B9"/>
    <mergeCell ref="C9:I9"/>
    <mergeCell ref="J12:O12"/>
    <mergeCell ref="C36:I36"/>
    <mergeCell ref="A1:V1"/>
    <mergeCell ref="A2:V2"/>
    <mergeCell ref="A4:V4"/>
    <mergeCell ref="A6:V6"/>
    <mergeCell ref="A8:B8"/>
    <mergeCell ref="C8:I8"/>
  </mergeCells>
  <pageMargins left="0.25" right="0" top="0.25" bottom="0.5" header="0" footer="0.5"/>
  <pageSetup scale="90" orientation="landscape" r:id="rId1"/>
  <headerFooter alignWithMargins="0">
    <oddFooter>&amp;LE : B.Karim-(SDC---)-Bank Statement&amp;CMd. Bazlul Karim, Accountant,SDC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topLeftCell="A13" workbookViewId="0">
      <selection activeCell="F19" sqref="F19"/>
    </sheetView>
  </sheetViews>
  <sheetFormatPr defaultRowHeight="12.75"/>
  <cols>
    <col min="1" max="1" width="10.7109375" customWidth="1"/>
    <col min="2" max="2" width="11.7109375" customWidth="1"/>
    <col min="3" max="3" width="20.140625" hidden="1" customWidth="1"/>
    <col min="4" max="4" width="7.140625" bestFit="1" customWidth="1"/>
    <col min="5" max="5" width="9.42578125" bestFit="1" customWidth="1"/>
    <col min="6" max="6" width="19.42578125" bestFit="1" customWidth="1"/>
    <col min="7" max="7" width="8.28515625" bestFit="1" customWidth="1"/>
    <col min="8" max="8" width="11.7109375" customWidth="1"/>
    <col min="9" max="9" width="11.5703125" customWidth="1"/>
    <col min="10" max="10" width="8.85546875" hidden="1" customWidth="1"/>
    <col min="11" max="11" width="12" hidden="1" customWidth="1"/>
    <col min="12" max="12" width="12" customWidth="1"/>
    <col min="13" max="14" width="13.7109375" customWidth="1"/>
    <col min="15" max="15" width="10" hidden="1" customWidth="1"/>
    <col min="16" max="16" width="11" customWidth="1"/>
    <col min="17" max="17" width="13" customWidth="1"/>
    <col min="18" max="18" width="12.85546875" bestFit="1" customWidth="1"/>
    <col min="19" max="19" width="7.140625" hidden="1" customWidth="1"/>
    <col min="20" max="20" width="9.42578125" hidden="1" customWidth="1"/>
    <col min="21" max="21" width="10.42578125" hidden="1" customWidth="1"/>
    <col min="22" max="22" width="16" hidden="1" customWidth="1"/>
    <col min="24" max="25" width="9.28515625" bestFit="1" customWidth="1"/>
    <col min="26" max="26" width="10.28515625" bestFit="1" customWidth="1"/>
  </cols>
  <sheetData>
    <row r="1" spans="1:27" ht="45">
      <c r="A1" s="355" t="s">
        <v>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</row>
    <row r="2" spans="1:27" s="7" customFormat="1" ht="18">
      <c r="A2" s="356" t="s">
        <v>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7" s="7" customFormat="1" ht="18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7" ht="30">
      <c r="A4" s="357" t="s">
        <v>14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</row>
    <row r="5" spans="1:27" s="7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7" ht="18">
      <c r="A6" s="358" t="s">
        <v>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</row>
    <row r="7" spans="1:27" s="7" customFormat="1" ht="15.75" thickBot="1">
      <c r="A7" s="61"/>
      <c r="B7" s="61"/>
      <c r="C7" s="61"/>
      <c r="D7" s="6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1"/>
      <c r="Q7" s="61"/>
      <c r="R7" s="61"/>
      <c r="S7" s="61"/>
      <c r="T7" s="61"/>
      <c r="U7" s="61"/>
      <c r="V7" s="61"/>
    </row>
    <row r="8" spans="1:27" ht="15.75">
      <c r="A8" s="359" t="s">
        <v>12</v>
      </c>
      <c r="B8" s="372"/>
      <c r="C8" s="361" t="s">
        <v>23</v>
      </c>
      <c r="D8" s="373"/>
      <c r="E8" s="373"/>
      <c r="F8" s="373"/>
      <c r="G8" s="373"/>
      <c r="H8" s="373"/>
      <c r="I8" s="374"/>
      <c r="J8" s="2"/>
      <c r="K8" s="2"/>
      <c r="L8" s="2"/>
      <c r="M8" s="2"/>
      <c r="N8" s="2"/>
      <c r="O8" s="2"/>
      <c r="P8" s="228" t="s">
        <v>30</v>
      </c>
      <c r="Q8" s="241" t="s">
        <v>254</v>
      </c>
      <c r="R8" s="94" t="s">
        <v>254</v>
      </c>
      <c r="S8" s="51"/>
      <c r="T8" s="51"/>
      <c r="U8" s="51"/>
      <c r="V8" s="2"/>
    </row>
    <row r="9" spans="1:27" ht="16.5" thickBot="1">
      <c r="A9" s="343" t="s">
        <v>22</v>
      </c>
      <c r="B9" s="369"/>
      <c r="C9" s="345" t="s">
        <v>13</v>
      </c>
      <c r="D9" s="370"/>
      <c r="E9" s="370"/>
      <c r="F9" s="370"/>
      <c r="G9" s="370"/>
      <c r="H9" s="370"/>
      <c r="I9" s="371"/>
      <c r="J9" s="2"/>
      <c r="K9" s="2"/>
      <c r="L9" s="2"/>
      <c r="M9" s="2"/>
      <c r="N9" s="2"/>
      <c r="O9" s="2"/>
      <c r="P9" s="229" t="s">
        <v>2</v>
      </c>
      <c r="Q9" s="292" t="s">
        <v>253</v>
      </c>
      <c r="R9" s="318" t="str">
        <f>R47</f>
        <v>27.02.19</v>
      </c>
      <c r="S9" s="51"/>
      <c r="T9" s="51"/>
      <c r="U9" s="51"/>
      <c r="V9" s="2"/>
    </row>
    <row r="10" spans="1:27" ht="15.75">
      <c r="A10" s="289"/>
      <c r="B10" s="289"/>
      <c r="C10" s="289"/>
      <c r="D10" s="289"/>
      <c r="E10" s="63"/>
      <c r="F10" s="288"/>
      <c r="G10" s="288"/>
      <c r="H10" s="288"/>
      <c r="I10" s="288"/>
      <c r="J10" s="2"/>
      <c r="K10" s="2"/>
      <c r="L10" s="2"/>
      <c r="M10" s="2"/>
      <c r="N10" s="2"/>
      <c r="O10" s="2"/>
      <c r="P10" s="2"/>
      <c r="Q10" s="51"/>
      <c r="R10" s="51"/>
      <c r="S10" s="51"/>
      <c r="T10" s="51"/>
      <c r="U10" s="51"/>
      <c r="V10" s="52"/>
    </row>
    <row r="11" spans="1:27" ht="13.5" thickBot="1">
      <c r="A11" s="317" t="s">
        <v>76</v>
      </c>
      <c r="B11" s="64"/>
      <c r="C11" s="317" t="s">
        <v>76</v>
      </c>
      <c r="D11" s="64"/>
      <c r="E11" s="2"/>
      <c r="F11" s="2"/>
      <c r="G11" s="2"/>
      <c r="H11" s="2"/>
      <c r="I11" s="64"/>
      <c r="J11" s="317" t="s">
        <v>76</v>
      </c>
      <c r="K11" s="317" t="s">
        <v>76</v>
      </c>
      <c r="L11" s="317" t="s">
        <v>76</v>
      </c>
      <c r="M11" s="317" t="s">
        <v>76</v>
      </c>
      <c r="N11" s="317" t="s">
        <v>76</v>
      </c>
      <c r="O11" s="317" t="s">
        <v>76</v>
      </c>
      <c r="P11" s="64"/>
      <c r="Q11" s="23"/>
      <c r="R11" s="64"/>
      <c r="S11" s="317" t="s">
        <v>76</v>
      </c>
      <c r="T11" s="317" t="s">
        <v>76</v>
      </c>
      <c r="U11" s="317" t="s">
        <v>76</v>
      </c>
      <c r="V11" s="2"/>
      <c r="W11" s="317" t="s">
        <v>76</v>
      </c>
    </row>
    <row r="12" spans="1:27" ht="15.75">
      <c r="A12" s="259" t="s">
        <v>86</v>
      </c>
      <c r="B12" s="285" t="s">
        <v>0</v>
      </c>
      <c r="C12" s="286" t="s">
        <v>1</v>
      </c>
      <c r="D12" s="93" t="s">
        <v>154</v>
      </c>
      <c r="E12" s="174" t="s">
        <v>169</v>
      </c>
      <c r="F12" s="5" t="s">
        <v>18</v>
      </c>
      <c r="G12" s="5" t="s">
        <v>86</v>
      </c>
      <c r="H12" s="174" t="s">
        <v>91</v>
      </c>
      <c r="I12" s="83" t="s">
        <v>72</v>
      </c>
      <c r="J12" s="348" t="s">
        <v>32</v>
      </c>
      <c r="K12" s="348"/>
      <c r="L12" s="349"/>
      <c r="M12" s="349"/>
      <c r="N12" s="350"/>
      <c r="O12" s="351"/>
      <c r="P12" s="56" t="s">
        <v>20</v>
      </c>
      <c r="Q12" s="24" t="s">
        <v>4</v>
      </c>
      <c r="R12" s="48" t="s">
        <v>3</v>
      </c>
      <c r="S12" s="93" t="s">
        <v>154</v>
      </c>
      <c r="T12" s="174" t="s">
        <v>169</v>
      </c>
      <c r="U12" s="83" t="s">
        <v>180</v>
      </c>
      <c r="V12" s="83" t="s">
        <v>170</v>
      </c>
      <c r="W12" s="59"/>
      <c r="X12" s="2"/>
      <c r="Y12" s="2"/>
      <c r="Z12" s="2"/>
      <c r="AA12" s="2"/>
    </row>
    <row r="13" spans="1:27" ht="16.5" thickBot="1">
      <c r="A13" s="260" t="str">
        <f>R8</f>
        <v>Feb'19</v>
      </c>
      <c r="B13" s="293" t="str">
        <f>Q9</f>
        <v>01.02.19</v>
      </c>
      <c r="C13" s="172"/>
      <c r="D13" s="173"/>
      <c r="E13" s="255"/>
      <c r="F13" s="265"/>
      <c r="G13" s="265"/>
      <c r="H13" s="255"/>
      <c r="I13" s="256"/>
      <c r="J13" s="18" t="s">
        <v>19</v>
      </c>
      <c r="K13" s="19" t="s">
        <v>81</v>
      </c>
      <c r="L13" s="19" t="s">
        <v>33</v>
      </c>
      <c r="M13" s="290" t="s">
        <v>215</v>
      </c>
      <c r="N13" s="19" t="s">
        <v>216</v>
      </c>
      <c r="O13" s="291" t="s">
        <v>80</v>
      </c>
      <c r="P13" s="57" t="s">
        <v>5</v>
      </c>
      <c r="Q13" s="25" t="s">
        <v>21</v>
      </c>
      <c r="R13" s="319">
        <v>471650</v>
      </c>
      <c r="S13" s="25"/>
      <c r="T13" s="263"/>
      <c r="U13" s="294" t="str">
        <f>R8</f>
        <v>Feb'19</v>
      </c>
      <c r="V13" s="86" t="s">
        <v>263</v>
      </c>
      <c r="W13" s="59"/>
      <c r="X13" s="2"/>
      <c r="Y13" s="2"/>
      <c r="Z13" s="2"/>
      <c r="AA13" s="2"/>
    </row>
    <row r="14" spans="1:27" ht="15">
      <c r="A14" s="95" t="str">
        <f>A13</f>
        <v>Feb'19</v>
      </c>
      <c r="B14" s="257" t="s">
        <v>256</v>
      </c>
      <c r="C14" s="1" t="s">
        <v>266</v>
      </c>
      <c r="D14" s="160">
        <v>16</v>
      </c>
      <c r="E14" s="154" t="s">
        <v>179</v>
      </c>
      <c r="F14" s="53" t="s">
        <v>47</v>
      </c>
      <c r="G14" s="54" t="s">
        <v>254</v>
      </c>
      <c r="H14" s="254" t="s">
        <v>255</v>
      </c>
      <c r="I14" s="60" t="s">
        <v>257</v>
      </c>
      <c r="J14" s="176">
        <v>0</v>
      </c>
      <c r="K14" s="67">
        <v>0</v>
      </c>
      <c r="L14" s="67">
        <v>2000</v>
      </c>
      <c r="M14" s="67">
        <v>0</v>
      </c>
      <c r="N14" s="67">
        <v>0</v>
      </c>
      <c r="O14" s="67">
        <v>0</v>
      </c>
      <c r="P14" s="29">
        <f t="shared" ref="P14:P36" si="0">SUM(J14:O14)</f>
        <v>2000</v>
      </c>
      <c r="Q14" s="29">
        <v>0</v>
      </c>
      <c r="R14" s="30">
        <f t="shared" ref="R14:R34" si="1">R13-Q14+P14</f>
        <v>473650</v>
      </c>
      <c r="S14" s="87" t="s">
        <v>160</v>
      </c>
      <c r="T14" s="306" t="s">
        <v>87</v>
      </c>
      <c r="U14" s="151" t="s">
        <v>171</v>
      </c>
      <c r="V14" s="88"/>
      <c r="W14" s="59"/>
      <c r="X14" s="2"/>
      <c r="Y14" s="2"/>
      <c r="Z14" s="2"/>
      <c r="AA14" s="2"/>
    </row>
    <row r="15" spans="1:27" ht="15">
      <c r="A15" s="75" t="str">
        <f>A14</f>
        <v>Feb'19</v>
      </c>
      <c r="B15" s="257" t="s">
        <v>256</v>
      </c>
      <c r="C15" s="1" t="s">
        <v>266</v>
      </c>
      <c r="D15" s="81" t="s">
        <v>167</v>
      </c>
      <c r="E15" s="154" t="s">
        <v>73</v>
      </c>
      <c r="F15" s="202" t="s">
        <v>47</v>
      </c>
      <c r="G15" s="202" t="s">
        <v>254</v>
      </c>
      <c r="H15" s="12" t="s">
        <v>259</v>
      </c>
      <c r="I15" s="111" t="s">
        <v>258</v>
      </c>
      <c r="J15" s="148">
        <v>0</v>
      </c>
      <c r="K15" s="32">
        <v>0</v>
      </c>
      <c r="L15" s="32">
        <v>2000</v>
      </c>
      <c r="M15" s="32">
        <v>0</v>
      </c>
      <c r="N15" s="32">
        <v>0</v>
      </c>
      <c r="O15" s="32">
        <v>0</v>
      </c>
      <c r="P15" s="34">
        <f t="shared" si="0"/>
        <v>2000</v>
      </c>
      <c r="Q15" s="34">
        <v>0</v>
      </c>
      <c r="R15" s="35">
        <f t="shared" si="1"/>
        <v>475650</v>
      </c>
      <c r="S15" s="81" t="s">
        <v>161</v>
      </c>
      <c r="T15" s="154" t="s">
        <v>83</v>
      </c>
      <c r="U15" s="151"/>
      <c r="V15" s="89"/>
      <c r="W15" s="59"/>
      <c r="X15" s="2"/>
      <c r="Y15" s="2"/>
      <c r="Z15" s="2"/>
      <c r="AA15" s="2"/>
    </row>
    <row r="16" spans="1:27" ht="15">
      <c r="A16" s="75" t="str">
        <f t="shared" ref="A16:A44" si="2">A15</f>
        <v>Feb'19</v>
      </c>
      <c r="B16" s="257" t="s">
        <v>256</v>
      </c>
      <c r="C16" s="1" t="s">
        <v>266</v>
      </c>
      <c r="D16" s="81" t="s">
        <v>167</v>
      </c>
      <c r="E16" s="154" t="s">
        <v>73</v>
      </c>
      <c r="F16" s="53" t="s">
        <v>207</v>
      </c>
      <c r="G16" s="202" t="s">
        <v>254</v>
      </c>
      <c r="H16" s="12" t="s">
        <v>260</v>
      </c>
      <c r="I16" s="111" t="s">
        <v>261</v>
      </c>
      <c r="J16" s="148">
        <v>0</v>
      </c>
      <c r="K16" s="32">
        <v>0</v>
      </c>
      <c r="L16" s="32">
        <v>0</v>
      </c>
      <c r="M16" s="32">
        <v>0</v>
      </c>
      <c r="N16" s="32">
        <v>70000</v>
      </c>
      <c r="O16" s="32">
        <v>0</v>
      </c>
      <c r="P16" s="34">
        <f t="shared" si="0"/>
        <v>70000</v>
      </c>
      <c r="Q16" s="34">
        <v>0</v>
      </c>
      <c r="R16" s="35">
        <f t="shared" si="1"/>
        <v>545650</v>
      </c>
      <c r="S16" s="81" t="s">
        <v>162</v>
      </c>
      <c r="T16" s="154" t="s">
        <v>84</v>
      </c>
      <c r="U16" s="151"/>
      <c r="V16" s="89"/>
      <c r="W16" s="59"/>
      <c r="X16" s="2"/>
      <c r="Y16" s="2"/>
      <c r="Z16" s="2"/>
      <c r="AA16" s="2"/>
    </row>
    <row r="17" spans="1:27" ht="15">
      <c r="A17" s="75" t="str">
        <f t="shared" si="2"/>
        <v>Feb'19</v>
      </c>
      <c r="B17" s="258" t="s">
        <v>276</v>
      </c>
      <c r="C17" s="1" t="s">
        <v>266</v>
      </c>
      <c r="D17" s="81" t="s">
        <v>161</v>
      </c>
      <c r="E17" s="154" t="s">
        <v>83</v>
      </c>
      <c r="F17" s="53" t="s">
        <v>207</v>
      </c>
      <c r="G17" s="202" t="s">
        <v>254</v>
      </c>
      <c r="H17" s="12" t="s">
        <v>264</v>
      </c>
      <c r="I17" s="111" t="s">
        <v>265</v>
      </c>
      <c r="J17" s="148">
        <v>0</v>
      </c>
      <c r="K17" s="32">
        <v>0</v>
      </c>
      <c r="L17" s="32">
        <v>0</v>
      </c>
      <c r="M17" s="32">
        <v>0</v>
      </c>
      <c r="N17" s="32">
        <v>40000</v>
      </c>
      <c r="O17" s="32">
        <v>0</v>
      </c>
      <c r="P17" s="34">
        <f t="shared" si="0"/>
        <v>40000</v>
      </c>
      <c r="Q17" s="34">
        <v>0</v>
      </c>
      <c r="R17" s="35">
        <f t="shared" si="1"/>
        <v>585650</v>
      </c>
      <c r="S17" s="81" t="s">
        <v>163</v>
      </c>
      <c r="T17" s="154" t="s">
        <v>173</v>
      </c>
      <c r="U17" s="151"/>
      <c r="V17" s="89" t="s">
        <v>262</v>
      </c>
      <c r="W17" s="59"/>
      <c r="X17" s="2"/>
      <c r="Y17" s="2"/>
      <c r="Z17" s="2"/>
      <c r="AA17" s="2"/>
    </row>
    <row r="18" spans="1:27" ht="15">
      <c r="A18" s="75" t="str">
        <f t="shared" si="2"/>
        <v>Feb'19</v>
      </c>
      <c r="B18" s="258" t="s">
        <v>276</v>
      </c>
      <c r="C18" s="1" t="s">
        <v>267</v>
      </c>
      <c r="D18" s="81" t="s">
        <v>162</v>
      </c>
      <c r="E18" s="154" t="s">
        <v>84</v>
      </c>
      <c r="F18" s="53" t="s">
        <v>207</v>
      </c>
      <c r="G18" s="202" t="s">
        <v>254</v>
      </c>
      <c r="H18" s="12" t="s">
        <v>268</v>
      </c>
      <c r="I18" s="111" t="s">
        <v>269</v>
      </c>
      <c r="J18" s="148">
        <v>0</v>
      </c>
      <c r="K18" s="32">
        <v>0</v>
      </c>
      <c r="L18" s="32">
        <v>0</v>
      </c>
      <c r="M18" s="32">
        <v>0</v>
      </c>
      <c r="N18" s="32">
        <v>30000</v>
      </c>
      <c r="O18" s="32">
        <v>0</v>
      </c>
      <c r="P18" s="34">
        <f t="shared" si="0"/>
        <v>30000</v>
      </c>
      <c r="Q18" s="34">
        <v>0</v>
      </c>
      <c r="R18" s="35">
        <f t="shared" si="1"/>
        <v>615650</v>
      </c>
      <c r="S18" s="81" t="s">
        <v>164</v>
      </c>
      <c r="T18" s="154" t="s">
        <v>174</v>
      </c>
      <c r="U18" s="151"/>
      <c r="V18" s="89" t="s">
        <v>262</v>
      </c>
      <c r="W18" s="59"/>
      <c r="X18" s="2"/>
      <c r="Y18" s="2"/>
      <c r="Z18" s="2"/>
      <c r="AA18" s="2"/>
    </row>
    <row r="19" spans="1:27" ht="15">
      <c r="A19" s="75" t="str">
        <f t="shared" si="2"/>
        <v>Feb'19</v>
      </c>
      <c r="B19" s="258" t="s">
        <v>276</v>
      </c>
      <c r="C19" s="1" t="s">
        <v>267</v>
      </c>
      <c r="D19" s="81" t="s">
        <v>162</v>
      </c>
      <c r="E19" s="154" t="s">
        <v>84</v>
      </c>
      <c r="F19" s="53" t="s">
        <v>207</v>
      </c>
      <c r="G19" s="202" t="s">
        <v>254</v>
      </c>
      <c r="H19" s="12" t="s">
        <v>268</v>
      </c>
      <c r="I19" s="111" t="s">
        <v>270</v>
      </c>
      <c r="J19" s="148">
        <v>0</v>
      </c>
      <c r="K19" s="32">
        <v>0</v>
      </c>
      <c r="L19" s="32">
        <v>0</v>
      </c>
      <c r="M19" s="32">
        <v>0</v>
      </c>
      <c r="N19" s="32">
        <v>70000</v>
      </c>
      <c r="O19" s="32">
        <v>0</v>
      </c>
      <c r="P19" s="34">
        <f t="shared" si="0"/>
        <v>70000</v>
      </c>
      <c r="Q19" s="34">
        <v>0</v>
      </c>
      <c r="R19" s="35">
        <f t="shared" si="1"/>
        <v>685650</v>
      </c>
      <c r="S19" s="81" t="s">
        <v>165</v>
      </c>
      <c r="T19" s="307" t="s">
        <v>17</v>
      </c>
      <c r="U19" s="151" t="s">
        <v>171</v>
      </c>
      <c r="V19" s="89"/>
      <c r="W19" s="59"/>
      <c r="X19" s="2"/>
      <c r="Y19" s="2"/>
      <c r="Z19" s="2"/>
      <c r="AA19" s="2"/>
    </row>
    <row r="20" spans="1:27" ht="15">
      <c r="A20" s="75" t="str">
        <f t="shared" si="2"/>
        <v>Feb'19</v>
      </c>
      <c r="B20" s="258" t="s">
        <v>276</v>
      </c>
      <c r="C20" s="1" t="s">
        <v>267</v>
      </c>
      <c r="D20" s="81" t="s">
        <v>163</v>
      </c>
      <c r="E20" s="154" t="s">
        <v>173</v>
      </c>
      <c r="F20" s="53" t="s">
        <v>207</v>
      </c>
      <c r="G20" s="202" t="s">
        <v>254</v>
      </c>
      <c r="H20" s="12" t="s">
        <v>268</v>
      </c>
      <c r="I20" s="111" t="s">
        <v>298</v>
      </c>
      <c r="J20" s="148">
        <v>0</v>
      </c>
      <c r="K20" s="32">
        <v>0</v>
      </c>
      <c r="L20" s="32">
        <v>0</v>
      </c>
      <c r="M20" s="32">
        <v>0</v>
      </c>
      <c r="N20" s="32">
        <v>70000</v>
      </c>
      <c r="O20" s="32">
        <v>0</v>
      </c>
      <c r="P20" s="34">
        <f t="shared" si="0"/>
        <v>70000</v>
      </c>
      <c r="Q20" s="34">
        <v>0</v>
      </c>
      <c r="R20" s="35">
        <f t="shared" si="1"/>
        <v>755650</v>
      </c>
      <c r="S20" s="81" t="s">
        <v>166</v>
      </c>
      <c r="T20" s="307" t="s">
        <v>90</v>
      </c>
      <c r="U20" s="151" t="s">
        <v>171</v>
      </c>
      <c r="V20" s="89"/>
      <c r="W20" s="59"/>
      <c r="X20" s="2"/>
      <c r="Y20" s="2"/>
      <c r="Z20" s="2"/>
      <c r="AA20" s="2"/>
    </row>
    <row r="21" spans="1:27" ht="15">
      <c r="A21" s="75" t="str">
        <f t="shared" si="2"/>
        <v>Feb'19</v>
      </c>
      <c r="B21" s="258" t="s">
        <v>276</v>
      </c>
      <c r="C21" s="1" t="s">
        <v>267</v>
      </c>
      <c r="D21" s="81" t="s">
        <v>164</v>
      </c>
      <c r="E21" s="154" t="s">
        <v>174</v>
      </c>
      <c r="F21" s="53" t="s">
        <v>207</v>
      </c>
      <c r="G21" s="202" t="s">
        <v>254</v>
      </c>
      <c r="H21" s="12" t="s">
        <v>268</v>
      </c>
      <c r="I21" s="111" t="s">
        <v>272</v>
      </c>
      <c r="J21" s="148">
        <v>0</v>
      </c>
      <c r="K21" s="32">
        <v>0</v>
      </c>
      <c r="L21" s="32">
        <v>0</v>
      </c>
      <c r="M21" s="32">
        <v>0</v>
      </c>
      <c r="N21" s="32">
        <v>70000</v>
      </c>
      <c r="O21" s="32">
        <v>0</v>
      </c>
      <c r="P21" s="34">
        <f t="shared" si="0"/>
        <v>70000</v>
      </c>
      <c r="Q21" s="34">
        <v>0</v>
      </c>
      <c r="R21" s="35">
        <f t="shared" si="1"/>
        <v>825650</v>
      </c>
      <c r="S21" s="81" t="s">
        <v>167</v>
      </c>
      <c r="T21" s="307" t="s">
        <v>73</v>
      </c>
      <c r="U21" s="151" t="s">
        <v>171</v>
      </c>
      <c r="V21" s="89"/>
      <c r="W21" s="59"/>
      <c r="X21" s="2"/>
      <c r="Y21" s="2"/>
      <c r="Z21" s="2"/>
      <c r="AA21" s="2"/>
    </row>
    <row r="22" spans="1:27" ht="15">
      <c r="A22" s="75" t="str">
        <f t="shared" si="2"/>
        <v>Feb'19</v>
      </c>
      <c r="B22" s="258" t="s">
        <v>276</v>
      </c>
      <c r="C22" s="1" t="s">
        <v>266</v>
      </c>
      <c r="D22" s="266">
        <v>11</v>
      </c>
      <c r="E22" s="267" t="s">
        <v>77</v>
      </c>
      <c r="F22" s="53" t="s">
        <v>47</v>
      </c>
      <c r="G22" s="202" t="s">
        <v>254</v>
      </c>
      <c r="H22" s="12" t="s">
        <v>271</v>
      </c>
      <c r="I22" s="111" t="s">
        <v>273</v>
      </c>
      <c r="J22" s="148">
        <v>0</v>
      </c>
      <c r="K22" s="32">
        <v>0</v>
      </c>
      <c r="L22" s="32">
        <v>2000</v>
      </c>
      <c r="M22" s="32">
        <v>0</v>
      </c>
      <c r="N22" s="32">
        <v>0</v>
      </c>
      <c r="O22" s="32">
        <v>0</v>
      </c>
      <c r="P22" s="34">
        <f t="shared" si="0"/>
        <v>2000</v>
      </c>
      <c r="Q22" s="34">
        <v>0</v>
      </c>
      <c r="R22" s="35">
        <f t="shared" si="1"/>
        <v>827650</v>
      </c>
      <c r="S22" s="81" t="s">
        <v>168</v>
      </c>
      <c r="T22" s="154" t="s">
        <v>175</v>
      </c>
      <c r="U22" s="151"/>
      <c r="V22" s="89"/>
      <c r="W22" s="59"/>
      <c r="X22" s="2"/>
      <c r="Y22" s="2"/>
      <c r="Z22" s="2"/>
      <c r="AA22" s="2"/>
    </row>
    <row r="23" spans="1:27" ht="15">
      <c r="A23" s="75" t="str">
        <f t="shared" si="2"/>
        <v>Feb'19</v>
      </c>
      <c r="B23" s="258" t="s">
        <v>276</v>
      </c>
      <c r="C23" s="1" t="s">
        <v>266</v>
      </c>
      <c r="D23" s="81" t="s">
        <v>160</v>
      </c>
      <c r="E23" s="154" t="s">
        <v>87</v>
      </c>
      <c r="F23" s="53" t="s">
        <v>47</v>
      </c>
      <c r="G23" s="53" t="s">
        <v>254</v>
      </c>
      <c r="H23" s="12" t="s">
        <v>271</v>
      </c>
      <c r="I23" s="111" t="s">
        <v>274</v>
      </c>
      <c r="J23" s="148">
        <v>0</v>
      </c>
      <c r="K23" s="32">
        <v>0</v>
      </c>
      <c r="L23" s="32">
        <v>2000</v>
      </c>
      <c r="M23" s="32">
        <v>0</v>
      </c>
      <c r="N23" s="32">
        <v>0</v>
      </c>
      <c r="O23" s="32">
        <v>0</v>
      </c>
      <c r="P23" s="34">
        <f t="shared" si="0"/>
        <v>2000</v>
      </c>
      <c r="Q23" s="34">
        <v>0</v>
      </c>
      <c r="R23" s="35">
        <f t="shared" si="1"/>
        <v>829650</v>
      </c>
      <c r="S23" s="81">
        <v>10</v>
      </c>
      <c r="T23" s="154" t="s">
        <v>176</v>
      </c>
      <c r="U23" s="151"/>
      <c r="V23" s="89"/>
      <c r="W23" s="59"/>
      <c r="X23" s="2"/>
      <c r="Y23" s="2"/>
      <c r="Z23" s="2"/>
      <c r="AA23" s="2"/>
    </row>
    <row r="24" spans="1:27" ht="15">
      <c r="A24" s="75" t="str">
        <f t="shared" si="2"/>
        <v>Feb'19</v>
      </c>
      <c r="B24" s="258" t="s">
        <v>276</v>
      </c>
      <c r="C24" s="1" t="s">
        <v>266</v>
      </c>
      <c r="D24" s="81">
        <v>10</v>
      </c>
      <c r="E24" s="154" t="s">
        <v>176</v>
      </c>
      <c r="F24" s="53" t="s">
        <v>206</v>
      </c>
      <c r="G24" s="53" t="s">
        <v>254</v>
      </c>
      <c r="H24" s="12" t="s">
        <v>271</v>
      </c>
      <c r="I24" s="111" t="s">
        <v>275</v>
      </c>
      <c r="J24" s="148">
        <v>0</v>
      </c>
      <c r="K24" s="32">
        <v>0</v>
      </c>
      <c r="L24" s="32">
        <v>0</v>
      </c>
      <c r="M24" s="32">
        <v>20000</v>
      </c>
      <c r="N24" s="32">
        <v>0</v>
      </c>
      <c r="O24" s="32">
        <v>0</v>
      </c>
      <c r="P24" s="34">
        <f t="shared" si="0"/>
        <v>20000</v>
      </c>
      <c r="Q24" s="34">
        <v>0</v>
      </c>
      <c r="R24" s="35">
        <f t="shared" si="1"/>
        <v>849650</v>
      </c>
      <c r="S24" s="81">
        <v>11</v>
      </c>
      <c r="T24" s="307" t="s">
        <v>77</v>
      </c>
      <c r="U24" s="151" t="s">
        <v>171</v>
      </c>
      <c r="V24" s="89"/>
      <c r="W24" s="59"/>
      <c r="X24" s="2"/>
      <c r="Y24" s="2"/>
      <c r="Z24" s="2"/>
      <c r="AA24" s="2"/>
    </row>
    <row r="25" spans="1:27" ht="15">
      <c r="A25" s="75" t="str">
        <f t="shared" si="2"/>
        <v>Feb'19</v>
      </c>
      <c r="B25" s="258" t="s">
        <v>276</v>
      </c>
      <c r="C25" s="1" t="s">
        <v>266</v>
      </c>
      <c r="D25" s="81">
        <v>10</v>
      </c>
      <c r="E25" s="154" t="s">
        <v>176</v>
      </c>
      <c r="F25" s="53" t="s">
        <v>207</v>
      </c>
      <c r="G25" s="53" t="s">
        <v>254</v>
      </c>
      <c r="H25" s="12" t="s">
        <v>271</v>
      </c>
      <c r="I25" s="111" t="s">
        <v>281</v>
      </c>
      <c r="J25" s="148">
        <v>0</v>
      </c>
      <c r="K25" s="32">
        <v>0</v>
      </c>
      <c r="L25" s="32">
        <v>0</v>
      </c>
      <c r="M25" s="32">
        <v>0</v>
      </c>
      <c r="N25" s="32">
        <v>30000</v>
      </c>
      <c r="O25" s="32">
        <v>0</v>
      </c>
      <c r="P25" s="34">
        <f t="shared" si="0"/>
        <v>30000</v>
      </c>
      <c r="Q25" s="34">
        <v>0</v>
      </c>
      <c r="R25" s="35">
        <f t="shared" si="1"/>
        <v>879650</v>
      </c>
      <c r="S25" s="82">
        <v>12</v>
      </c>
      <c r="T25" s="307" t="s">
        <v>177</v>
      </c>
      <c r="U25" s="151" t="s">
        <v>171</v>
      </c>
      <c r="V25" s="89"/>
      <c r="W25" s="59"/>
      <c r="X25" s="2"/>
      <c r="Y25" s="2"/>
      <c r="Z25" s="2"/>
      <c r="AA25" s="2"/>
    </row>
    <row r="26" spans="1:27" ht="15">
      <c r="A26" s="75" t="str">
        <f t="shared" si="2"/>
        <v>Feb'19</v>
      </c>
      <c r="B26" s="258" t="s">
        <v>277</v>
      </c>
      <c r="C26" s="1" t="s">
        <v>266</v>
      </c>
      <c r="D26" s="82">
        <v>12</v>
      </c>
      <c r="E26" s="154" t="s">
        <v>294</v>
      </c>
      <c r="F26" s="53" t="s">
        <v>47</v>
      </c>
      <c r="G26" s="53" t="s">
        <v>254</v>
      </c>
      <c r="H26" s="12" t="s">
        <v>278</v>
      </c>
      <c r="I26" s="111" t="s">
        <v>282</v>
      </c>
      <c r="J26" s="148">
        <v>0</v>
      </c>
      <c r="K26" s="32">
        <v>0</v>
      </c>
      <c r="L26" s="32">
        <v>2000</v>
      </c>
      <c r="M26" s="32">
        <v>0</v>
      </c>
      <c r="N26" s="32">
        <v>0</v>
      </c>
      <c r="O26" s="32">
        <v>0</v>
      </c>
      <c r="P26" s="34">
        <f t="shared" si="0"/>
        <v>2000</v>
      </c>
      <c r="Q26" s="34">
        <v>0</v>
      </c>
      <c r="R26" s="35">
        <f t="shared" si="1"/>
        <v>881650</v>
      </c>
      <c r="S26" s="82">
        <v>13</v>
      </c>
      <c r="T26" s="307" t="s">
        <v>155</v>
      </c>
      <c r="U26" s="151" t="s">
        <v>171</v>
      </c>
      <c r="V26" s="89"/>
      <c r="W26" s="59"/>
      <c r="X26" s="2"/>
      <c r="Y26" s="2"/>
      <c r="Z26" s="2"/>
      <c r="AA26" s="2"/>
    </row>
    <row r="27" spans="1:27" ht="15">
      <c r="A27" s="75" t="str">
        <f t="shared" si="2"/>
        <v>Feb'19</v>
      </c>
      <c r="B27" s="258" t="s">
        <v>277</v>
      </c>
      <c r="C27" s="1" t="s">
        <v>266</v>
      </c>
      <c r="D27" s="82">
        <v>12</v>
      </c>
      <c r="E27" s="154" t="s">
        <v>294</v>
      </c>
      <c r="F27" s="53" t="s">
        <v>207</v>
      </c>
      <c r="G27" s="53" t="s">
        <v>254</v>
      </c>
      <c r="H27" s="12" t="s">
        <v>278</v>
      </c>
      <c r="I27" s="111" t="s">
        <v>283</v>
      </c>
      <c r="J27" s="148">
        <v>0</v>
      </c>
      <c r="K27" s="32">
        <v>0</v>
      </c>
      <c r="L27" s="32">
        <v>0</v>
      </c>
      <c r="M27" s="32">
        <v>0</v>
      </c>
      <c r="N27" s="32">
        <v>60000</v>
      </c>
      <c r="O27" s="32">
        <v>0</v>
      </c>
      <c r="P27" s="34">
        <f t="shared" si="0"/>
        <v>60000</v>
      </c>
      <c r="Q27" s="34">
        <v>0</v>
      </c>
      <c r="R27" s="35">
        <f t="shared" si="1"/>
        <v>941650</v>
      </c>
      <c r="S27" s="82">
        <v>14</v>
      </c>
      <c r="T27" s="307" t="s">
        <v>50</v>
      </c>
      <c r="U27" s="151" t="s">
        <v>171</v>
      </c>
      <c r="V27" s="89"/>
      <c r="W27" s="59"/>
      <c r="X27" s="2"/>
      <c r="Y27" s="2"/>
      <c r="Z27" s="2"/>
      <c r="AA27" s="2"/>
    </row>
    <row r="28" spans="1:27" ht="15">
      <c r="A28" s="75" t="str">
        <f t="shared" si="2"/>
        <v>Feb'19</v>
      </c>
      <c r="B28" s="258" t="s">
        <v>277</v>
      </c>
      <c r="C28" s="1" t="s">
        <v>266</v>
      </c>
      <c r="D28" s="82">
        <v>13</v>
      </c>
      <c r="E28" s="154" t="s">
        <v>155</v>
      </c>
      <c r="F28" s="53" t="s">
        <v>47</v>
      </c>
      <c r="G28" s="53" t="s">
        <v>254</v>
      </c>
      <c r="H28" s="12" t="s">
        <v>278</v>
      </c>
      <c r="I28" s="111" t="s">
        <v>284</v>
      </c>
      <c r="J28" s="148"/>
      <c r="K28" s="32">
        <v>0</v>
      </c>
      <c r="L28" s="32">
        <v>2000</v>
      </c>
      <c r="M28" s="32">
        <v>0</v>
      </c>
      <c r="N28" s="32">
        <v>0</v>
      </c>
      <c r="O28" s="32">
        <v>0</v>
      </c>
      <c r="P28" s="34">
        <f t="shared" si="0"/>
        <v>2000</v>
      </c>
      <c r="Q28" s="34">
        <v>0</v>
      </c>
      <c r="R28" s="35">
        <f t="shared" si="1"/>
        <v>943650</v>
      </c>
      <c r="S28" s="82">
        <v>15</v>
      </c>
      <c r="T28" s="154" t="s">
        <v>178</v>
      </c>
      <c r="U28" s="151"/>
      <c r="V28" s="89"/>
      <c r="W28" s="59"/>
      <c r="X28" s="2"/>
      <c r="Y28" s="2"/>
      <c r="Z28" s="2"/>
      <c r="AA28" s="2"/>
    </row>
    <row r="29" spans="1:27" ht="15">
      <c r="A29" s="75" t="str">
        <f t="shared" si="2"/>
        <v>Feb'19</v>
      </c>
      <c r="B29" s="258" t="s">
        <v>277</v>
      </c>
      <c r="C29" s="1" t="s">
        <v>266</v>
      </c>
      <c r="D29" s="82">
        <v>13</v>
      </c>
      <c r="E29" s="154" t="s">
        <v>155</v>
      </c>
      <c r="F29" s="53" t="s">
        <v>207</v>
      </c>
      <c r="G29" s="53" t="s">
        <v>254</v>
      </c>
      <c r="H29" s="12" t="s">
        <v>278</v>
      </c>
      <c r="I29" s="111" t="s">
        <v>285</v>
      </c>
      <c r="J29" s="148"/>
      <c r="K29" s="32">
        <v>0</v>
      </c>
      <c r="L29" s="32">
        <v>0</v>
      </c>
      <c r="M29" s="32">
        <v>0</v>
      </c>
      <c r="N29" s="32">
        <v>70000</v>
      </c>
      <c r="O29" s="32">
        <v>0</v>
      </c>
      <c r="P29" s="34">
        <f t="shared" si="0"/>
        <v>70000</v>
      </c>
      <c r="Q29" s="34">
        <v>0</v>
      </c>
      <c r="R29" s="35">
        <f t="shared" si="1"/>
        <v>1013650</v>
      </c>
      <c r="S29" s="82">
        <v>16</v>
      </c>
      <c r="T29" s="307" t="s">
        <v>179</v>
      </c>
      <c r="U29" s="151" t="s">
        <v>171</v>
      </c>
      <c r="V29" s="89"/>
      <c r="W29" s="59"/>
      <c r="X29" s="2"/>
      <c r="Y29" s="2"/>
      <c r="Z29" s="2"/>
      <c r="AA29" s="2"/>
    </row>
    <row r="30" spans="1:27" ht="15">
      <c r="A30" s="75" t="str">
        <f t="shared" si="2"/>
        <v>Feb'19</v>
      </c>
      <c r="B30" s="258" t="s">
        <v>277</v>
      </c>
      <c r="C30" s="1" t="s">
        <v>266</v>
      </c>
      <c r="D30" s="266">
        <v>11</v>
      </c>
      <c r="E30" s="267" t="s">
        <v>77</v>
      </c>
      <c r="F30" s="53" t="s">
        <v>207</v>
      </c>
      <c r="G30" s="202" t="s">
        <v>254</v>
      </c>
      <c r="H30" s="12" t="s">
        <v>279</v>
      </c>
      <c r="I30" s="111" t="s">
        <v>286</v>
      </c>
      <c r="J30" s="148">
        <v>0</v>
      </c>
      <c r="K30" s="32">
        <v>0</v>
      </c>
      <c r="L30" s="32">
        <v>0</v>
      </c>
      <c r="M30" s="32">
        <v>0</v>
      </c>
      <c r="N30" s="32">
        <v>70000</v>
      </c>
      <c r="O30" s="32">
        <v>0</v>
      </c>
      <c r="P30" s="34">
        <f t="shared" si="0"/>
        <v>70000</v>
      </c>
      <c r="Q30" s="34">
        <v>0</v>
      </c>
      <c r="R30" s="35">
        <f t="shared" si="1"/>
        <v>1083650</v>
      </c>
      <c r="S30" s="85"/>
      <c r="T30" s="32"/>
      <c r="U30" s="261"/>
      <c r="V30" s="35"/>
      <c r="W30" s="59"/>
      <c r="X30" s="2"/>
      <c r="Y30" s="2"/>
      <c r="Z30" s="2"/>
      <c r="AA30" s="2"/>
    </row>
    <row r="31" spans="1:27" ht="15">
      <c r="A31" s="75" t="str">
        <f t="shared" si="2"/>
        <v>Feb'19</v>
      </c>
      <c r="B31" s="258" t="s">
        <v>277</v>
      </c>
      <c r="C31" s="1" t="s">
        <v>266</v>
      </c>
      <c r="D31" s="81">
        <v>10</v>
      </c>
      <c r="E31" s="154" t="s">
        <v>176</v>
      </c>
      <c r="F31" s="53" t="s">
        <v>207</v>
      </c>
      <c r="G31" s="53" t="s">
        <v>254</v>
      </c>
      <c r="H31" s="12" t="s">
        <v>280</v>
      </c>
      <c r="I31" s="111" t="s">
        <v>287</v>
      </c>
      <c r="J31" s="148">
        <v>0</v>
      </c>
      <c r="K31" s="32">
        <v>0</v>
      </c>
      <c r="L31" s="32">
        <v>0</v>
      </c>
      <c r="M31" s="32">
        <v>0</v>
      </c>
      <c r="N31" s="32">
        <v>10000</v>
      </c>
      <c r="O31" s="32">
        <v>0</v>
      </c>
      <c r="P31" s="34">
        <f t="shared" si="0"/>
        <v>10000</v>
      </c>
      <c r="Q31" s="34">
        <v>0</v>
      </c>
      <c r="R31" s="35">
        <f t="shared" si="1"/>
        <v>1093650</v>
      </c>
      <c r="S31" s="85"/>
      <c r="T31" s="32"/>
      <c r="U31" s="261"/>
      <c r="V31" s="35"/>
      <c r="W31" s="59"/>
      <c r="X31" s="2"/>
      <c r="Y31" s="2"/>
      <c r="Z31" s="2"/>
      <c r="AA31" s="2"/>
    </row>
    <row r="32" spans="1:27" ht="15">
      <c r="A32" s="75" t="str">
        <f t="shared" si="2"/>
        <v>Feb'19</v>
      </c>
      <c r="B32" s="258" t="s">
        <v>291</v>
      </c>
      <c r="C32" s="1" t="s">
        <v>266</v>
      </c>
      <c r="D32" s="266" t="s">
        <v>165</v>
      </c>
      <c r="E32" s="207" t="s">
        <v>17</v>
      </c>
      <c r="F32" s="53" t="s">
        <v>47</v>
      </c>
      <c r="G32" s="53" t="s">
        <v>254</v>
      </c>
      <c r="H32" s="12" t="s">
        <v>292</v>
      </c>
      <c r="I32" s="111" t="s">
        <v>299</v>
      </c>
      <c r="J32" s="148">
        <v>0</v>
      </c>
      <c r="K32" s="32">
        <v>0</v>
      </c>
      <c r="L32" s="32">
        <v>2000</v>
      </c>
      <c r="M32" s="32">
        <v>0</v>
      </c>
      <c r="N32" s="32">
        <v>0</v>
      </c>
      <c r="O32" s="32">
        <v>0</v>
      </c>
      <c r="P32" s="34">
        <f t="shared" si="0"/>
        <v>2000</v>
      </c>
      <c r="Q32" s="34">
        <v>0</v>
      </c>
      <c r="R32" s="35">
        <f t="shared" si="1"/>
        <v>1095650</v>
      </c>
      <c r="S32" s="85"/>
      <c r="T32" s="32"/>
      <c r="U32" s="261"/>
      <c r="V32" s="35"/>
      <c r="W32" s="59"/>
      <c r="X32" s="2"/>
      <c r="Y32" s="2"/>
      <c r="Z32" s="2"/>
      <c r="AA32" s="2"/>
    </row>
    <row r="33" spans="1:27" ht="15">
      <c r="A33" s="75" t="str">
        <f t="shared" si="2"/>
        <v>Feb'19</v>
      </c>
      <c r="B33" s="258" t="s">
        <v>291</v>
      </c>
      <c r="C33" s="1" t="s">
        <v>266</v>
      </c>
      <c r="D33" s="160">
        <v>15</v>
      </c>
      <c r="E33" s="154" t="s">
        <v>178</v>
      </c>
      <c r="F33" s="53" t="s">
        <v>207</v>
      </c>
      <c r="G33" s="53" t="s">
        <v>254</v>
      </c>
      <c r="H33" s="12" t="s">
        <v>293</v>
      </c>
      <c r="I33" s="111" t="s">
        <v>288</v>
      </c>
      <c r="J33" s="148">
        <v>0</v>
      </c>
      <c r="K33" s="32">
        <v>0</v>
      </c>
      <c r="L33" s="32">
        <v>0</v>
      </c>
      <c r="M33" s="32">
        <v>0</v>
      </c>
      <c r="N33" s="32">
        <v>50000</v>
      </c>
      <c r="O33" s="32">
        <v>0</v>
      </c>
      <c r="P33" s="34">
        <f t="shared" si="0"/>
        <v>50000</v>
      </c>
      <c r="Q33" s="34">
        <v>0</v>
      </c>
      <c r="R33" s="35">
        <f t="shared" si="1"/>
        <v>1145650</v>
      </c>
      <c r="S33" s="85"/>
      <c r="T33" s="32"/>
      <c r="U33" s="261"/>
      <c r="V33" s="35"/>
      <c r="W33" s="59"/>
      <c r="X33" s="2"/>
      <c r="Y33" s="2"/>
      <c r="Z33" s="2"/>
      <c r="AA33" s="2"/>
    </row>
    <row r="34" spans="1:27" ht="15">
      <c r="A34" s="75" t="str">
        <f t="shared" si="2"/>
        <v>Feb'19</v>
      </c>
      <c r="B34" s="258" t="s">
        <v>297</v>
      </c>
      <c r="C34" s="1" t="s">
        <v>266</v>
      </c>
      <c r="D34" s="182">
        <v>7</v>
      </c>
      <c r="E34" s="53" t="s">
        <v>90</v>
      </c>
      <c r="F34" s="53" t="s">
        <v>47</v>
      </c>
      <c r="G34" s="53" t="s">
        <v>254</v>
      </c>
      <c r="H34" s="12" t="s">
        <v>296</v>
      </c>
      <c r="I34" s="111" t="s">
        <v>289</v>
      </c>
      <c r="J34" s="148">
        <v>0</v>
      </c>
      <c r="K34" s="32">
        <v>0</v>
      </c>
      <c r="L34" s="32">
        <v>2000</v>
      </c>
      <c r="M34" s="32">
        <v>0</v>
      </c>
      <c r="N34" s="32">
        <v>0</v>
      </c>
      <c r="O34" s="32">
        <v>0</v>
      </c>
      <c r="P34" s="34">
        <f t="shared" si="0"/>
        <v>2000</v>
      </c>
      <c r="Q34" s="34">
        <v>0</v>
      </c>
      <c r="R34" s="35">
        <f t="shared" si="1"/>
        <v>1147650</v>
      </c>
      <c r="S34" s="85"/>
      <c r="T34" s="32"/>
      <c r="U34" s="261"/>
      <c r="V34" s="35"/>
      <c r="W34" s="59"/>
      <c r="X34" s="2"/>
      <c r="Y34" s="2"/>
      <c r="Z34" s="2"/>
      <c r="AA34" s="2"/>
    </row>
    <row r="35" spans="1:27" ht="15.75" customHeight="1">
      <c r="A35" s="75" t="str">
        <f t="shared" si="2"/>
        <v>Feb'19</v>
      </c>
      <c r="B35" s="258" t="s">
        <v>297</v>
      </c>
      <c r="C35" s="1" t="s">
        <v>266</v>
      </c>
      <c r="D35" s="82">
        <v>14</v>
      </c>
      <c r="E35" s="154" t="s">
        <v>50</v>
      </c>
      <c r="F35" s="53" t="s">
        <v>47</v>
      </c>
      <c r="G35" s="53" t="s">
        <v>254</v>
      </c>
      <c r="H35" s="12" t="s">
        <v>295</v>
      </c>
      <c r="I35" s="111" t="s">
        <v>290</v>
      </c>
      <c r="J35" s="148">
        <v>0</v>
      </c>
      <c r="K35" s="32">
        <v>0</v>
      </c>
      <c r="L35" s="32">
        <v>2000</v>
      </c>
      <c r="M35" s="32">
        <v>0</v>
      </c>
      <c r="N35" s="32">
        <v>0</v>
      </c>
      <c r="O35" s="32">
        <v>0</v>
      </c>
      <c r="P35" s="34">
        <f t="shared" si="0"/>
        <v>2000</v>
      </c>
      <c r="Q35" s="34">
        <v>0</v>
      </c>
      <c r="R35" s="35">
        <f t="shared" ref="R35:R44" si="3">R34-Q35+P35</f>
        <v>1149650</v>
      </c>
      <c r="S35" s="90"/>
      <c r="T35" s="264"/>
      <c r="U35" s="262"/>
      <c r="V35" s="91"/>
      <c r="W35" s="59"/>
      <c r="X35" s="2"/>
      <c r="Y35" s="2"/>
      <c r="Z35" s="2"/>
      <c r="AA35" s="2"/>
    </row>
    <row r="36" spans="1:27" ht="15">
      <c r="A36" s="75" t="str">
        <f t="shared" si="2"/>
        <v>Feb'19</v>
      </c>
      <c r="B36" s="258" t="s">
        <v>297</v>
      </c>
      <c r="C36" s="1" t="s">
        <v>266</v>
      </c>
      <c r="D36" s="266" t="s">
        <v>165</v>
      </c>
      <c r="E36" s="154" t="s">
        <v>87</v>
      </c>
      <c r="F36" s="53" t="s">
        <v>207</v>
      </c>
      <c r="G36" s="53" t="s">
        <v>254</v>
      </c>
      <c r="H36" s="12" t="s">
        <v>300</v>
      </c>
      <c r="I36" s="111" t="s">
        <v>301</v>
      </c>
      <c r="J36" s="148">
        <v>0</v>
      </c>
      <c r="K36" s="32">
        <v>0</v>
      </c>
      <c r="L36" s="32">
        <v>0</v>
      </c>
      <c r="M36" s="32">
        <v>0</v>
      </c>
      <c r="N36" s="32">
        <v>60000</v>
      </c>
      <c r="O36" s="32">
        <v>0</v>
      </c>
      <c r="P36" s="34">
        <f t="shared" si="0"/>
        <v>60000</v>
      </c>
      <c r="Q36" s="34">
        <v>0</v>
      </c>
      <c r="R36" s="35">
        <f t="shared" si="3"/>
        <v>1209650</v>
      </c>
      <c r="S36" s="90"/>
      <c r="T36" s="264"/>
      <c r="U36" s="262"/>
      <c r="V36" s="91"/>
      <c r="W36" s="59"/>
      <c r="X36" s="2"/>
      <c r="Y36" s="2"/>
      <c r="Z36" s="2"/>
      <c r="AA36" s="2"/>
    </row>
    <row r="37" spans="1:27" ht="15">
      <c r="A37" s="75" t="str">
        <f t="shared" si="2"/>
        <v>Feb'19</v>
      </c>
      <c r="B37" s="258" t="s">
        <v>302</v>
      </c>
      <c r="C37" s="1"/>
      <c r="D37" s="82">
        <v>12</v>
      </c>
      <c r="E37" s="154" t="s">
        <v>294</v>
      </c>
      <c r="F37" s="53" t="s">
        <v>207</v>
      </c>
      <c r="G37" s="53" t="s">
        <v>254</v>
      </c>
      <c r="H37" s="12" t="s">
        <v>303</v>
      </c>
      <c r="I37" s="111" t="s">
        <v>304</v>
      </c>
      <c r="J37" s="148">
        <v>0</v>
      </c>
      <c r="K37" s="32">
        <v>0</v>
      </c>
      <c r="L37" s="32">
        <v>0</v>
      </c>
      <c r="M37" s="32">
        <v>0</v>
      </c>
      <c r="N37" s="32">
        <v>10000</v>
      </c>
      <c r="O37" s="32">
        <v>0</v>
      </c>
      <c r="P37" s="34">
        <f t="shared" ref="P37:P44" si="4">SUM(J37:O37)</f>
        <v>10000</v>
      </c>
      <c r="Q37" s="34">
        <v>0</v>
      </c>
      <c r="R37" s="35">
        <f t="shared" si="3"/>
        <v>1219650</v>
      </c>
      <c r="S37" s="90"/>
      <c r="T37" s="264"/>
      <c r="U37" s="262"/>
      <c r="V37" s="91"/>
      <c r="W37" s="59"/>
      <c r="X37" s="2"/>
      <c r="Y37" s="2"/>
      <c r="Z37" s="2"/>
      <c r="AA37" s="2"/>
    </row>
    <row r="38" spans="1:27" ht="15">
      <c r="A38" s="75" t="str">
        <f t="shared" si="2"/>
        <v>Feb'19</v>
      </c>
      <c r="B38" s="258" t="s">
        <v>307</v>
      </c>
      <c r="C38" s="1"/>
      <c r="D38" s="81">
        <v>10</v>
      </c>
      <c r="E38" s="154" t="s">
        <v>176</v>
      </c>
      <c r="F38" s="53" t="s">
        <v>207</v>
      </c>
      <c r="G38" s="53" t="s">
        <v>254</v>
      </c>
      <c r="H38" s="12" t="s">
        <v>306</v>
      </c>
      <c r="I38" s="111" t="s">
        <v>305</v>
      </c>
      <c r="J38" s="148">
        <v>0</v>
      </c>
      <c r="K38" s="32">
        <v>0</v>
      </c>
      <c r="L38" s="32">
        <v>0</v>
      </c>
      <c r="M38" s="32">
        <v>0</v>
      </c>
      <c r="N38" s="32">
        <v>30000</v>
      </c>
      <c r="O38" s="32">
        <v>0</v>
      </c>
      <c r="P38" s="34">
        <f t="shared" si="4"/>
        <v>30000</v>
      </c>
      <c r="Q38" s="34">
        <v>0</v>
      </c>
      <c r="R38" s="35">
        <f t="shared" si="3"/>
        <v>1249650</v>
      </c>
      <c r="S38" s="90"/>
      <c r="T38" s="264"/>
      <c r="U38" s="262"/>
      <c r="V38" s="91"/>
      <c r="W38" s="59"/>
      <c r="X38" s="2"/>
      <c r="Y38" s="2"/>
      <c r="Z38" s="2"/>
      <c r="AA38" s="2"/>
    </row>
    <row r="39" spans="1:27" ht="15">
      <c r="A39" s="75" t="str">
        <f t="shared" si="2"/>
        <v>Feb'19</v>
      </c>
      <c r="B39" s="258" t="s">
        <v>308</v>
      </c>
      <c r="C39" s="1"/>
      <c r="D39" s="81" t="s">
        <v>161</v>
      </c>
      <c r="E39" s="154" t="s">
        <v>83</v>
      </c>
      <c r="F39" s="53" t="s">
        <v>47</v>
      </c>
      <c r="G39" s="53" t="s">
        <v>254</v>
      </c>
      <c r="H39" s="12" t="s">
        <v>309</v>
      </c>
      <c r="I39" s="111" t="s">
        <v>310</v>
      </c>
      <c r="J39" s="148">
        <v>0</v>
      </c>
      <c r="K39" s="32">
        <v>0</v>
      </c>
      <c r="L39" s="32">
        <v>2000</v>
      </c>
      <c r="M39" s="32">
        <v>0</v>
      </c>
      <c r="N39" s="32">
        <v>0</v>
      </c>
      <c r="O39" s="32">
        <v>0</v>
      </c>
      <c r="P39" s="34">
        <f t="shared" si="4"/>
        <v>2000</v>
      </c>
      <c r="Q39" s="34">
        <v>0</v>
      </c>
      <c r="R39" s="35">
        <f t="shared" si="3"/>
        <v>1251650</v>
      </c>
      <c r="S39" s="90"/>
      <c r="T39" s="264"/>
      <c r="U39" s="262"/>
      <c r="V39" s="91"/>
      <c r="W39" s="59"/>
      <c r="X39" s="2"/>
      <c r="Y39" s="2"/>
      <c r="Z39" s="2"/>
      <c r="AA39" s="2"/>
    </row>
    <row r="40" spans="1:27" ht="15">
      <c r="A40" s="75" t="str">
        <f t="shared" si="2"/>
        <v>Feb'19</v>
      </c>
      <c r="B40" s="258" t="s">
        <v>308</v>
      </c>
      <c r="C40" s="1"/>
      <c r="D40" s="81" t="s">
        <v>162</v>
      </c>
      <c r="E40" s="154" t="s">
        <v>84</v>
      </c>
      <c r="F40" s="53" t="s">
        <v>47</v>
      </c>
      <c r="G40" s="53" t="s">
        <v>254</v>
      </c>
      <c r="H40" s="12" t="s">
        <v>309</v>
      </c>
      <c r="I40" s="111" t="s">
        <v>311</v>
      </c>
      <c r="J40" s="148">
        <v>0</v>
      </c>
      <c r="K40" s="32">
        <v>0</v>
      </c>
      <c r="L40" s="32">
        <v>2000</v>
      </c>
      <c r="M40" s="32">
        <v>0</v>
      </c>
      <c r="N40" s="32">
        <v>0</v>
      </c>
      <c r="O40" s="32">
        <v>0</v>
      </c>
      <c r="P40" s="34">
        <f t="shared" si="4"/>
        <v>2000</v>
      </c>
      <c r="Q40" s="34">
        <v>0</v>
      </c>
      <c r="R40" s="35">
        <f t="shared" si="3"/>
        <v>1253650</v>
      </c>
      <c r="S40" s="90"/>
      <c r="T40" s="264"/>
      <c r="U40" s="262"/>
      <c r="V40" s="91"/>
      <c r="W40" s="59"/>
      <c r="X40" s="2"/>
      <c r="Y40" s="2"/>
      <c r="Z40" s="2"/>
      <c r="AA40" s="2"/>
    </row>
    <row r="41" spans="1:27" ht="15">
      <c r="A41" s="75" t="str">
        <f t="shared" si="2"/>
        <v>Feb'19</v>
      </c>
      <c r="B41" s="258" t="s">
        <v>308</v>
      </c>
      <c r="C41" s="1"/>
      <c r="D41" s="160">
        <v>15</v>
      </c>
      <c r="E41" s="154" t="s">
        <v>178</v>
      </c>
      <c r="F41" s="53" t="s">
        <v>207</v>
      </c>
      <c r="G41" s="53" t="s">
        <v>254</v>
      </c>
      <c r="H41" s="12" t="s">
        <v>312</v>
      </c>
      <c r="I41" s="111" t="s">
        <v>313</v>
      </c>
      <c r="J41" s="148">
        <v>0</v>
      </c>
      <c r="K41" s="32">
        <v>0</v>
      </c>
      <c r="L41" s="32">
        <v>0</v>
      </c>
      <c r="M41" s="32">
        <v>0</v>
      </c>
      <c r="N41" s="32">
        <v>20000</v>
      </c>
      <c r="O41" s="32">
        <v>0</v>
      </c>
      <c r="P41" s="34">
        <f t="shared" si="4"/>
        <v>20000</v>
      </c>
      <c r="Q41" s="34">
        <v>0</v>
      </c>
      <c r="R41" s="35">
        <f t="shared" si="3"/>
        <v>1273650</v>
      </c>
      <c r="S41" s="90"/>
      <c r="T41" s="264"/>
      <c r="U41" s="262"/>
      <c r="V41" s="91"/>
      <c r="W41" s="59"/>
      <c r="X41" s="2"/>
      <c r="Y41" s="2"/>
      <c r="Z41" s="2"/>
      <c r="AA41" s="2"/>
    </row>
    <row r="42" spans="1:27" ht="15">
      <c r="A42" s="75" t="str">
        <f t="shared" si="2"/>
        <v>Feb'19</v>
      </c>
      <c r="B42" s="258" t="s">
        <v>315</v>
      </c>
      <c r="C42" s="1"/>
      <c r="D42" s="81">
        <v>10</v>
      </c>
      <c r="E42" s="154" t="s">
        <v>176</v>
      </c>
      <c r="F42" s="53" t="s">
        <v>47</v>
      </c>
      <c r="G42" s="53" t="s">
        <v>254</v>
      </c>
      <c r="H42" s="321" t="s">
        <v>139</v>
      </c>
      <c r="I42" s="111" t="s">
        <v>314</v>
      </c>
      <c r="J42" s="148">
        <v>0</v>
      </c>
      <c r="K42" s="32">
        <v>0</v>
      </c>
      <c r="L42" s="32">
        <v>2000</v>
      </c>
      <c r="M42" s="32">
        <v>0</v>
      </c>
      <c r="N42" s="32">
        <v>0</v>
      </c>
      <c r="O42" s="32">
        <v>0</v>
      </c>
      <c r="P42" s="34">
        <f t="shared" si="4"/>
        <v>2000</v>
      </c>
      <c r="Q42" s="34">
        <v>0</v>
      </c>
      <c r="R42" s="35">
        <f t="shared" si="3"/>
        <v>1275650</v>
      </c>
      <c r="S42" s="90"/>
      <c r="T42" s="264"/>
      <c r="U42" s="262"/>
      <c r="V42" s="91"/>
      <c r="W42" s="59"/>
      <c r="X42" s="2"/>
      <c r="Y42" s="2"/>
      <c r="Z42" s="2"/>
      <c r="AA42" s="2"/>
    </row>
    <row r="43" spans="1:27" ht="15">
      <c r="A43" s="75" t="str">
        <f t="shared" si="2"/>
        <v>Feb'19</v>
      </c>
      <c r="B43" s="258" t="s">
        <v>316</v>
      </c>
      <c r="C43" s="1"/>
      <c r="D43" s="266" t="s">
        <v>165</v>
      </c>
      <c r="E43" s="207" t="s">
        <v>17</v>
      </c>
      <c r="F43" s="53" t="s">
        <v>207</v>
      </c>
      <c r="G43" s="53" t="s">
        <v>254</v>
      </c>
      <c r="H43" s="12" t="s">
        <v>317</v>
      </c>
      <c r="I43" s="111" t="s">
        <v>319</v>
      </c>
      <c r="J43" s="148">
        <v>0</v>
      </c>
      <c r="K43" s="32">
        <v>0</v>
      </c>
      <c r="L43" s="32">
        <v>0</v>
      </c>
      <c r="M43" s="32">
        <v>0</v>
      </c>
      <c r="N43" s="32">
        <v>70000</v>
      </c>
      <c r="O43" s="32">
        <v>0</v>
      </c>
      <c r="P43" s="34">
        <f t="shared" si="4"/>
        <v>70000</v>
      </c>
      <c r="Q43" s="34">
        <v>0</v>
      </c>
      <c r="R43" s="35">
        <f t="shared" si="3"/>
        <v>1345650</v>
      </c>
      <c r="S43" s="90"/>
      <c r="T43" s="264"/>
      <c r="U43" s="262"/>
      <c r="V43" s="91"/>
      <c r="W43" s="59"/>
      <c r="X43" s="2"/>
      <c r="Y43" s="2"/>
      <c r="Z43" s="2"/>
      <c r="AA43" s="2"/>
    </row>
    <row r="44" spans="1:27" ht="15.75" thickBot="1">
      <c r="A44" s="75" t="str">
        <f t="shared" si="2"/>
        <v>Feb'19</v>
      </c>
      <c r="B44" s="258" t="s">
        <v>316</v>
      </c>
      <c r="C44" s="1"/>
      <c r="D44" s="182">
        <v>7</v>
      </c>
      <c r="E44" s="53" t="s">
        <v>90</v>
      </c>
      <c r="F44" s="53" t="s">
        <v>207</v>
      </c>
      <c r="G44" s="53" t="s">
        <v>254</v>
      </c>
      <c r="H44" s="12" t="s">
        <v>318</v>
      </c>
      <c r="I44" s="111" t="s">
        <v>320</v>
      </c>
      <c r="J44" s="148">
        <v>0</v>
      </c>
      <c r="K44" s="32">
        <v>0</v>
      </c>
      <c r="L44" s="32">
        <v>0</v>
      </c>
      <c r="M44" s="32">
        <v>0</v>
      </c>
      <c r="N44" s="32">
        <v>70000</v>
      </c>
      <c r="O44" s="32">
        <v>0</v>
      </c>
      <c r="P44" s="34">
        <f t="shared" si="4"/>
        <v>70000</v>
      </c>
      <c r="Q44" s="34">
        <v>0</v>
      </c>
      <c r="R44" s="35">
        <f t="shared" si="3"/>
        <v>1415650</v>
      </c>
      <c r="S44" s="90"/>
      <c r="T44" s="264"/>
      <c r="U44" s="262"/>
      <c r="V44" s="91"/>
      <c r="W44" s="59"/>
      <c r="X44" s="2"/>
      <c r="Y44" s="2"/>
      <c r="Z44" s="2"/>
      <c r="AA44" s="2"/>
    </row>
    <row r="45" spans="1:27" ht="16.5" thickBot="1">
      <c r="A45" s="253"/>
      <c r="B45" s="295"/>
      <c r="C45" s="352" t="s">
        <v>211</v>
      </c>
      <c r="D45" s="353"/>
      <c r="E45" s="353"/>
      <c r="F45" s="353"/>
      <c r="G45" s="353"/>
      <c r="H45" s="353"/>
      <c r="I45" s="354"/>
      <c r="J45" s="76">
        <f t="shared" ref="J45:O45" si="5">SUM(J14:J44)</f>
        <v>0</v>
      </c>
      <c r="K45" s="39">
        <f t="shared" si="5"/>
        <v>0</v>
      </c>
      <c r="L45" s="39">
        <f t="shared" si="5"/>
        <v>24000</v>
      </c>
      <c r="M45" s="39">
        <f t="shared" si="5"/>
        <v>20000</v>
      </c>
      <c r="N45" s="38">
        <f t="shared" si="5"/>
        <v>900000</v>
      </c>
      <c r="O45" s="38">
        <f t="shared" si="5"/>
        <v>0</v>
      </c>
      <c r="P45" s="69">
        <f>SUM(P12:P44)</f>
        <v>944000</v>
      </c>
      <c r="Q45" s="69">
        <f>SUM(Q12:Q44)</f>
        <v>0</v>
      </c>
      <c r="R45" s="320">
        <f>R13-Q45+P45</f>
        <v>1415650</v>
      </c>
      <c r="S45" s="37"/>
      <c r="T45" s="39"/>
      <c r="U45" s="76"/>
      <c r="V45" s="69"/>
      <c r="W45" s="59"/>
      <c r="X45" s="2"/>
      <c r="Y45" s="2"/>
      <c r="Z45" s="2"/>
      <c r="AA45" s="2"/>
    </row>
    <row r="46" spans="1:27" ht="13.5" thickBot="1">
      <c r="A46" s="64" t="s">
        <v>76</v>
      </c>
      <c r="B46" s="64"/>
      <c r="C46" s="64"/>
      <c r="D46" s="6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49" t="s">
        <v>76</v>
      </c>
      <c r="X46" s="2"/>
      <c r="Y46" s="2"/>
      <c r="Z46" s="2"/>
      <c r="AA46" s="2"/>
    </row>
    <row r="47" spans="1:27" ht="16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38" t="s">
        <v>252</v>
      </c>
      <c r="R47" s="252" t="s">
        <v>316</v>
      </c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W48" s="2"/>
      <c r="X48" s="2"/>
      <c r="Y48" s="2"/>
      <c r="Z48" s="2"/>
      <c r="AA48" s="2"/>
    </row>
  </sheetData>
  <mergeCells count="10">
    <mergeCell ref="A9:B9"/>
    <mergeCell ref="C9:I9"/>
    <mergeCell ref="J12:O12"/>
    <mergeCell ref="C45:I45"/>
    <mergeCell ref="A1:V1"/>
    <mergeCell ref="A2:V2"/>
    <mergeCell ref="A4:V4"/>
    <mergeCell ref="A6:V6"/>
    <mergeCell ref="A8:B8"/>
    <mergeCell ref="C8:I8"/>
  </mergeCells>
  <pageMargins left="0.25" right="0" top="0.25" bottom="0.5" header="0" footer="0.5"/>
  <pageSetup scale="80" orientation="landscape" r:id="rId1"/>
  <headerFooter alignWithMargins="0">
    <oddFooter>&amp;LE : B.Karim-(SDC---)-Bank Statement&amp;CMd. Bazlul Karim, Accountant,SDC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topLeftCell="A10" workbookViewId="0">
      <selection activeCell="D14" sqref="D14:E14"/>
    </sheetView>
  </sheetViews>
  <sheetFormatPr defaultRowHeight="12.75"/>
  <cols>
    <col min="1" max="1" width="8.42578125" bestFit="1" customWidth="1"/>
    <col min="2" max="2" width="10.140625" bestFit="1" customWidth="1"/>
    <col min="3" max="3" width="17.140625" hidden="1" customWidth="1"/>
    <col min="4" max="4" width="7.140625" bestFit="1" customWidth="1"/>
    <col min="5" max="5" width="10" bestFit="1" customWidth="1"/>
    <col min="6" max="6" width="19.7109375" customWidth="1"/>
    <col min="7" max="7" width="11.7109375" customWidth="1"/>
    <col min="8" max="8" width="11.5703125" customWidth="1"/>
    <col min="9" max="9" width="8.85546875" hidden="1" customWidth="1"/>
    <col min="10" max="10" width="14.28515625" hidden="1" customWidth="1"/>
    <col min="11" max="11" width="12" hidden="1" customWidth="1"/>
    <col min="12" max="13" width="13.7109375" hidden="1" customWidth="1"/>
    <col min="14" max="14" width="10" hidden="1" customWidth="1"/>
    <col min="15" max="15" width="11" customWidth="1"/>
    <col min="16" max="16" width="13" customWidth="1"/>
    <col min="17" max="17" width="11" bestFit="1" customWidth="1"/>
    <col min="18" max="18" width="7.140625" hidden="1" customWidth="1"/>
    <col min="19" max="19" width="9.42578125" hidden="1" customWidth="1"/>
    <col min="20" max="20" width="10.42578125" hidden="1" customWidth="1"/>
    <col min="21" max="21" width="19.28515625" customWidth="1"/>
    <col min="23" max="24" width="9.28515625" bestFit="1" customWidth="1"/>
    <col min="25" max="25" width="10.28515625" bestFit="1" customWidth="1"/>
  </cols>
  <sheetData>
    <row r="1" spans="1:26" ht="45">
      <c r="A1" s="355" t="s">
        <v>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6" s="7" customFormat="1" ht="18">
      <c r="A2" s="356" t="s">
        <v>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</row>
    <row r="3" spans="1:26" s="7" customFormat="1" ht="18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</row>
    <row r="4" spans="1:26" ht="30">
      <c r="A4" s="357" t="s">
        <v>14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</row>
    <row r="5" spans="1:26" s="7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6" ht="18">
      <c r="A6" s="358" t="s">
        <v>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6" s="7" customFormat="1" ht="15.75" thickBot="1">
      <c r="A7" s="61"/>
      <c r="B7" s="61"/>
      <c r="C7" s="61"/>
      <c r="D7" s="61"/>
      <c r="E7" s="8"/>
      <c r="F7" s="8"/>
      <c r="G7" s="8"/>
      <c r="H7" s="8"/>
      <c r="I7" s="8"/>
      <c r="J7" s="8"/>
      <c r="K7" s="8"/>
      <c r="L7" s="8"/>
      <c r="M7" s="8"/>
      <c r="N7" s="8"/>
      <c r="O7" s="61"/>
      <c r="P7" s="61"/>
      <c r="Q7" s="61"/>
      <c r="R7" s="61"/>
      <c r="S7" s="61"/>
      <c r="T7" s="61"/>
      <c r="U7" s="61"/>
    </row>
    <row r="8" spans="1:26" ht="15.75">
      <c r="A8" s="380" t="s">
        <v>12</v>
      </c>
      <c r="B8" s="349"/>
      <c r="C8" s="376" t="s">
        <v>23</v>
      </c>
      <c r="D8" s="376"/>
      <c r="E8" s="376"/>
      <c r="F8" s="376"/>
      <c r="G8" s="376"/>
      <c r="H8" s="377"/>
      <c r="I8" s="2"/>
      <c r="J8" s="2"/>
      <c r="K8" s="2"/>
      <c r="L8" s="2"/>
      <c r="M8" s="2"/>
      <c r="N8" s="2"/>
      <c r="O8" s="228" t="s">
        <v>30</v>
      </c>
      <c r="P8" s="241" t="s">
        <v>181</v>
      </c>
      <c r="Q8" s="94" t="s">
        <v>181</v>
      </c>
      <c r="R8" s="51"/>
      <c r="S8" s="51"/>
      <c r="T8" s="51"/>
      <c r="U8" s="2"/>
    </row>
    <row r="9" spans="1:26" ht="16.5" thickBot="1">
      <c r="A9" s="381" t="s">
        <v>22</v>
      </c>
      <c r="B9" s="382"/>
      <c r="C9" s="378" t="s">
        <v>13</v>
      </c>
      <c r="D9" s="378"/>
      <c r="E9" s="378"/>
      <c r="F9" s="378"/>
      <c r="G9" s="378"/>
      <c r="H9" s="379"/>
      <c r="I9" s="2"/>
      <c r="J9" s="2"/>
      <c r="K9" s="2"/>
      <c r="L9" s="2"/>
      <c r="M9" s="2"/>
      <c r="N9" s="2"/>
      <c r="O9" s="229" t="s">
        <v>2</v>
      </c>
      <c r="P9" s="292" t="s">
        <v>182</v>
      </c>
      <c r="Q9" s="80" t="str">
        <f>Q34</f>
        <v>31.01.19</v>
      </c>
      <c r="R9" s="51"/>
      <c r="S9" s="51"/>
      <c r="T9" s="51"/>
      <c r="U9" s="2"/>
    </row>
    <row r="10" spans="1:26" ht="15.75">
      <c r="A10" s="301"/>
      <c r="B10" s="301"/>
      <c r="C10" s="301"/>
      <c r="D10" s="301"/>
      <c r="E10" s="63"/>
      <c r="F10" s="300"/>
      <c r="G10" s="300"/>
      <c r="H10" s="300"/>
      <c r="I10" s="2"/>
      <c r="J10" s="2"/>
      <c r="K10" s="2"/>
      <c r="L10" s="2"/>
      <c r="M10" s="2"/>
      <c r="N10" s="2"/>
      <c r="O10" s="2"/>
      <c r="P10" s="51"/>
      <c r="Q10" s="51"/>
      <c r="R10" s="51"/>
      <c r="S10" s="51"/>
      <c r="T10" s="51"/>
      <c r="U10" s="52"/>
    </row>
    <row r="11" spans="1:26" ht="13.5" thickBot="1">
      <c r="A11" s="64" t="s">
        <v>76</v>
      </c>
      <c r="B11" s="64"/>
      <c r="C11" s="64" t="s">
        <v>76</v>
      </c>
      <c r="D11" s="64"/>
      <c r="E11" s="2"/>
      <c r="F11" s="2"/>
      <c r="G11" s="2"/>
      <c r="H11" s="64"/>
      <c r="I11" s="64" t="s">
        <v>76</v>
      </c>
      <c r="J11" s="64" t="s">
        <v>76</v>
      </c>
      <c r="K11" s="64" t="s">
        <v>76</v>
      </c>
      <c r="L11" s="64" t="s">
        <v>76</v>
      </c>
      <c r="M11" s="64" t="s">
        <v>76</v>
      </c>
      <c r="N11" s="64" t="s">
        <v>76</v>
      </c>
      <c r="O11" s="64" t="s">
        <v>76</v>
      </c>
      <c r="P11" s="23"/>
      <c r="Q11" s="64"/>
      <c r="R11" s="64" t="s">
        <v>76</v>
      </c>
      <c r="S11" s="64" t="s">
        <v>76</v>
      </c>
      <c r="T11" s="64" t="s">
        <v>76</v>
      </c>
      <c r="U11" s="2"/>
      <c r="V11" s="113" t="s">
        <v>76</v>
      </c>
    </row>
    <row r="12" spans="1:26" ht="16.5" thickBot="1">
      <c r="A12" s="299" t="s">
        <v>86</v>
      </c>
      <c r="B12" s="296" t="s">
        <v>0</v>
      </c>
      <c r="C12" s="297" t="s">
        <v>1</v>
      </c>
      <c r="D12" s="93" t="s">
        <v>154</v>
      </c>
      <c r="E12" s="174" t="s">
        <v>169</v>
      </c>
      <c r="F12" s="175" t="s">
        <v>18</v>
      </c>
      <c r="G12" s="174" t="s">
        <v>91</v>
      </c>
      <c r="H12" s="83" t="s">
        <v>72</v>
      </c>
      <c r="I12" s="348" t="s">
        <v>32</v>
      </c>
      <c r="J12" s="348"/>
      <c r="K12" s="349"/>
      <c r="L12" s="349"/>
      <c r="M12" s="350"/>
      <c r="N12" s="351"/>
      <c r="O12" s="56" t="s">
        <v>20</v>
      </c>
      <c r="P12" s="24" t="s">
        <v>4</v>
      </c>
      <c r="Q12" s="4" t="s">
        <v>3</v>
      </c>
      <c r="R12" s="14" t="s">
        <v>154</v>
      </c>
      <c r="S12" s="83" t="s">
        <v>169</v>
      </c>
      <c r="T12" s="83" t="s">
        <v>180</v>
      </c>
      <c r="U12" s="83" t="s">
        <v>170</v>
      </c>
      <c r="V12" s="59"/>
      <c r="W12" s="2"/>
      <c r="X12" s="2"/>
      <c r="Y12" s="2"/>
      <c r="Z12" s="2"/>
    </row>
    <row r="13" spans="1:26" ht="16.5" thickBot="1">
      <c r="A13" s="146" t="str">
        <f>Q8</f>
        <v>Jan'19</v>
      </c>
      <c r="B13" s="140" t="s">
        <v>182</v>
      </c>
      <c r="C13" s="172"/>
      <c r="D13" s="177"/>
      <c r="E13" s="178"/>
      <c r="F13" s="178"/>
      <c r="G13" s="178"/>
      <c r="H13" s="179"/>
      <c r="I13" s="18" t="s">
        <v>19</v>
      </c>
      <c r="J13" s="19" t="s">
        <v>81</v>
      </c>
      <c r="K13" s="19" t="s">
        <v>33</v>
      </c>
      <c r="L13" s="20" t="s">
        <v>215</v>
      </c>
      <c r="M13" s="20" t="s">
        <v>216</v>
      </c>
      <c r="N13" s="20" t="s">
        <v>80</v>
      </c>
      <c r="O13" s="57" t="s">
        <v>5</v>
      </c>
      <c r="P13" s="25" t="s">
        <v>21</v>
      </c>
      <c r="Q13" s="69">
        <v>193650</v>
      </c>
      <c r="R13" s="25"/>
      <c r="S13" s="86"/>
      <c r="T13" s="303" t="str">
        <f>Q8</f>
        <v>Jan'19</v>
      </c>
      <c r="U13" s="86"/>
      <c r="V13" s="59"/>
      <c r="W13" s="2"/>
      <c r="X13" s="2"/>
      <c r="Y13" s="2"/>
      <c r="Z13" s="2"/>
    </row>
    <row r="14" spans="1:26" ht="15">
      <c r="A14" s="137" t="s">
        <v>181</v>
      </c>
      <c r="B14" s="138" t="s">
        <v>182</v>
      </c>
      <c r="C14" s="108" t="s">
        <v>214</v>
      </c>
      <c r="D14" s="184">
        <v>15</v>
      </c>
      <c r="E14" s="156" t="s">
        <v>178</v>
      </c>
      <c r="F14" s="110" t="s">
        <v>47</v>
      </c>
      <c r="G14" s="181" t="s">
        <v>184</v>
      </c>
      <c r="H14" s="131" t="s">
        <v>186</v>
      </c>
      <c r="I14" s="176">
        <v>0</v>
      </c>
      <c r="J14" s="67">
        <v>0</v>
      </c>
      <c r="K14" s="67">
        <v>2000</v>
      </c>
      <c r="L14" s="67">
        <v>0</v>
      </c>
      <c r="M14" s="67">
        <v>0</v>
      </c>
      <c r="N14" s="68">
        <v>0</v>
      </c>
      <c r="O14" s="29">
        <f t="shared" ref="O14:O31" si="0">SUM(I14:N14)</f>
        <v>2000</v>
      </c>
      <c r="P14" s="29">
        <v>0</v>
      </c>
      <c r="Q14" s="30">
        <f t="shared" ref="Q14:Q31" si="1">Q13-P14+O14</f>
        <v>195650</v>
      </c>
      <c r="R14" s="87" t="s">
        <v>160</v>
      </c>
      <c r="S14" s="88" t="s">
        <v>87</v>
      </c>
      <c r="T14" s="302" t="s">
        <v>171</v>
      </c>
      <c r="U14" s="88"/>
      <c r="V14" s="59"/>
      <c r="W14" s="2"/>
      <c r="X14" s="2"/>
      <c r="Y14" s="2"/>
      <c r="Z14" s="2"/>
    </row>
    <row r="15" spans="1:26" ht="15">
      <c r="A15" s="132" t="s">
        <v>181</v>
      </c>
      <c r="B15" s="128" t="s">
        <v>182</v>
      </c>
      <c r="C15" s="1" t="s">
        <v>214</v>
      </c>
      <c r="D15" s="182" t="s">
        <v>167</v>
      </c>
      <c r="E15" s="53" t="s">
        <v>73</v>
      </c>
      <c r="F15" s="53" t="s">
        <v>47</v>
      </c>
      <c r="G15" s="12" t="s">
        <v>185</v>
      </c>
      <c r="H15" s="111" t="s">
        <v>187</v>
      </c>
      <c r="I15" s="148">
        <v>0</v>
      </c>
      <c r="J15" s="32">
        <v>0</v>
      </c>
      <c r="K15" s="32">
        <v>2000</v>
      </c>
      <c r="L15" s="32">
        <v>0</v>
      </c>
      <c r="M15" s="32">
        <v>0</v>
      </c>
      <c r="N15" s="33">
        <v>0</v>
      </c>
      <c r="O15" s="34">
        <f t="shared" si="0"/>
        <v>2000</v>
      </c>
      <c r="P15" s="34">
        <v>0</v>
      </c>
      <c r="Q15" s="35">
        <f t="shared" si="1"/>
        <v>197650</v>
      </c>
      <c r="R15" s="81" t="s">
        <v>161</v>
      </c>
      <c r="S15" s="89" t="s">
        <v>83</v>
      </c>
      <c r="T15" s="89" t="s">
        <v>171</v>
      </c>
      <c r="U15" s="89"/>
      <c r="V15" s="59"/>
      <c r="W15" s="2"/>
      <c r="X15" s="2"/>
      <c r="Y15" s="2"/>
      <c r="Z15" s="2"/>
    </row>
    <row r="16" spans="1:26" ht="15">
      <c r="A16" s="132" t="s">
        <v>181</v>
      </c>
      <c r="B16" s="128" t="s">
        <v>183</v>
      </c>
      <c r="C16" s="1" t="s">
        <v>214</v>
      </c>
      <c r="D16" s="158" t="s">
        <v>160</v>
      </c>
      <c r="E16" s="154" t="s">
        <v>87</v>
      </c>
      <c r="F16" s="53" t="s">
        <v>47</v>
      </c>
      <c r="G16" s="12" t="s">
        <v>57</v>
      </c>
      <c r="H16" s="111" t="s">
        <v>190</v>
      </c>
      <c r="I16" s="148">
        <v>0</v>
      </c>
      <c r="J16" s="32">
        <v>0</v>
      </c>
      <c r="K16" s="32">
        <v>2000</v>
      </c>
      <c r="L16" s="32">
        <v>0</v>
      </c>
      <c r="M16" s="32">
        <v>0</v>
      </c>
      <c r="N16" s="33">
        <v>0</v>
      </c>
      <c r="O16" s="34">
        <f t="shared" si="0"/>
        <v>2000</v>
      </c>
      <c r="P16" s="34">
        <v>0</v>
      </c>
      <c r="Q16" s="35">
        <f t="shared" si="1"/>
        <v>199650</v>
      </c>
      <c r="R16" s="81" t="s">
        <v>162</v>
      </c>
      <c r="S16" s="89" t="s">
        <v>84</v>
      </c>
      <c r="T16" s="89" t="s">
        <v>171</v>
      </c>
      <c r="U16" s="89"/>
      <c r="V16" s="59"/>
      <c r="W16" s="2"/>
      <c r="X16" s="2"/>
      <c r="Y16" s="2"/>
      <c r="Z16" s="2"/>
    </row>
    <row r="17" spans="1:26" ht="15">
      <c r="A17" s="132" t="s">
        <v>181</v>
      </c>
      <c r="B17" s="128" t="s">
        <v>183</v>
      </c>
      <c r="C17" s="1" t="s">
        <v>214</v>
      </c>
      <c r="D17" s="158">
        <v>11</v>
      </c>
      <c r="E17" s="154" t="s">
        <v>77</v>
      </c>
      <c r="F17" s="53" t="s">
        <v>47</v>
      </c>
      <c r="G17" s="12" t="s">
        <v>57</v>
      </c>
      <c r="H17" s="111" t="s">
        <v>191</v>
      </c>
      <c r="I17" s="148">
        <v>0</v>
      </c>
      <c r="J17" s="32">
        <v>0</v>
      </c>
      <c r="K17" s="32">
        <v>2000</v>
      </c>
      <c r="L17" s="32">
        <v>0</v>
      </c>
      <c r="M17" s="32">
        <v>0</v>
      </c>
      <c r="N17" s="33">
        <v>0</v>
      </c>
      <c r="O17" s="34">
        <f t="shared" si="0"/>
        <v>2000</v>
      </c>
      <c r="P17" s="34">
        <v>0</v>
      </c>
      <c r="Q17" s="35">
        <f t="shared" si="1"/>
        <v>201650</v>
      </c>
      <c r="R17" s="81" t="s">
        <v>163</v>
      </c>
      <c r="S17" s="89" t="s">
        <v>173</v>
      </c>
      <c r="T17" s="89"/>
      <c r="U17" s="89" t="s">
        <v>222</v>
      </c>
      <c r="V17" s="59"/>
      <c r="W17" s="2"/>
      <c r="X17" s="2"/>
      <c r="Y17" s="2"/>
      <c r="Z17" s="2"/>
    </row>
    <row r="18" spans="1:26" ht="15">
      <c r="A18" s="132" t="s">
        <v>181</v>
      </c>
      <c r="B18" s="128" t="s">
        <v>183</v>
      </c>
      <c r="C18" s="1" t="s">
        <v>214</v>
      </c>
      <c r="D18" s="158">
        <v>10</v>
      </c>
      <c r="E18" s="154" t="s">
        <v>176</v>
      </c>
      <c r="F18" s="53" t="s">
        <v>47</v>
      </c>
      <c r="G18" s="12" t="s">
        <v>57</v>
      </c>
      <c r="H18" s="111" t="s">
        <v>192</v>
      </c>
      <c r="I18" s="148">
        <v>0</v>
      </c>
      <c r="J18" s="32">
        <v>0</v>
      </c>
      <c r="K18" s="32">
        <v>2000</v>
      </c>
      <c r="L18" s="32">
        <v>0</v>
      </c>
      <c r="M18" s="32">
        <v>0</v>
      </c>
      <c r="N18" s="33">
        <v>0</v>
      </c>
      <c r="O18" s="34">
        <f t="shared" si="0"/>
        <v>2000</v>
      </c>
      <c r="P18" s="34">
        <v>0</v>
      </c>
      <c r="Q18" s="35">
        <f t="shared" si="1"/>
        <v>203650</v>
      </c>
      <c r="R18" s="81" t="s">
        <v>164</v>
      </c>
      <c r="S18" s="89" t="s">
        <v>174</v>
      </c>
      <c r="T18" s="89"/>
      <c r="U18" s="89" t="s">
        <v>222</v>
      </c>
      <c r="V18" s="59"/>
      <c r="W18" s="2"/>
      <c r="X18" s="2"/>
      <c r="Y18" s="2"/>
      <c r="Z18" s="2"/>
    </row>
    <row r="19" spans="1:26" ht="15">
      <c r="A19" s="132" t="s">
        <v>181</v>
      </c>
      <c r="B19" s="128" t="s">
        <v>183</v>
      </c>
      <c r="C19" s="1" t="s">
        <v>214</v>
      </c>
      <c r="D19" s="158">
        <v>10</v>
      </c>
      <c r="E19" s="154" t="s">
        <v>176</v>
      </c>
      <c r="F19" s="53" t="s">
        <v>206</v>
      </c>
      <c r="G19" s="12" t="s">
        <v>57</v>
      </c>
      <c r="H19" s="111" t="s">
        <v>193</v>
      </c>
      <c r="I19" s="148">
        <v>0</v>
      </c>
      <c r="J19" s="32">
        <v>0</v>
      </c>
      <c r="K19" s="32">
        <v>0</v>
      </c>
      <c r="L19" s="32">
        <v>10000</v>
      </c>
      <c r="M19" s="32">
        <v>0</v>
      </c>
      <c r="N19" s="33">
        <v>0</v>
      </c>
      <c r="O19" s="34">
        <f t="shared" si="0"/>
        <v>10000</v>
      </c>
      <c r="P19" s="34">
        <v>0</v>
      </c>
      <c r="Q19" s="35">
        <f t="shared" si="1"/>
        <v>213650</v>
      </c>
      <c r="R19" s="81" t="s">
        <v>165</v>
      </c>
      <c r="S19" s="89" t="s">
        <v>17</v>
      </c>
      <c r="T19" s="89" t="s">
        <v>171</v>
      </c>
      <c r="U19" s="89"/>
      <c r="V19" s="59"/>
      <c r="W19" s="2"/>
      <c r="X19" s="2"/>
      <c r="Y19" s="2"/>
      <c r="Z19" s="2"/>
    </row>
    <row r="20" spans="1:26" ht="15">
      <c r="A20" s="132" t="s">
        <v>181</v>
      </c>
      <c r="B20" s="128" t="s">
        <v>194</v>
      </c>
      <c r="C20" s="1" t="s">
        <v>214</v>
      </c>
      <c r="D20" s="158" t="s">
        <v>161</v>
      </c>
      <c r="E20" s="154" t="s">
        <v>83</v>
      </c>
      <c r="F20" s="53" t="s">
        <v>47</v>
      </c>
      <c r="G20" s="12" t="s">
        <v>195</v>
      </c>
      <c r="H20" s="111" t="s">
        <v>196</v>
      </c>
      <c r="I20" s="148">
        <v>0</v>
      </c>
      <c r="J20" s="32">
        <v>0</v>
      </c>
      <c r="K20" s="32">
        <v>2000</v>
      </c>
      <c r="L20" s="32">
        <v>0</v>
      </c>
      <c r="M20" s="32">
        <v>0</v>
      </c>
      <c r="N20" s="33">
        <v>0</v>
      </c>
      <c r="O20" s="34">
        <f t="shared" si="0"/>
        <v>2000</v>
      </c>
      <c r="P20" s="34">
        <v>0</v>
      </c>
      <c r="Q20" s="35">
        <f t="shared" si="1"/>
        <v>215650</v>
      </c>
      <c r="R20" s="81" t="s">
        <v>166</v>
      </c>
      <c r="S20" s="89" t="s">
        <v>90</v>
      </c>
      <c r="T20" s="89" t="s">
        <v>171</v>
      </c>
      <c r="U20" s="89"/>
      <c r="V20" s="59"/>
      <c r="W20" s="2"/>
      <c r="X20" s="2"/>
      <c r="Y20" s="2"/>
      <c r="Z20" s="2"/>
    </row>
    <row r="21" spans="1:26" ht="15">
      <c r="A21" s="132" t="s">
        <v>181</v>
      </c>
      <c r="B21" s="128" t="s">
        <v>194</v>
      </c>
      <c r="C21" s="1" t="s">
        <v>214</v>
      </c>
      <c r="D21" s="158" t="s">
        <v>162</v>
      </c>
      <c r="E21" s="154" t="s">
        <v>84</v>
      </c>
      <c r="F21" s="53" t="s">
        <v>47</v>
      </c>
      <c r="G21" s="12" t="s">
        <v>195</v>
      </c>
      <c r="H21" s="111" t="s">
        <v>197</v>
      </c>
      <c r="I21" s="148">
        <v>0</v>
      </c>
      <c r="J21" s="32">
        <v>0</v>
      </c>
      <c r="K21" s="32">
        <v>2000</v>
      </c>
      <c r="L21" s="32">
        <v>0</v>
      </c>
      <c r="M21" s="32">
        <v>0</v>
      </c>
      <c r="N21" s="33">
        <v>0</v>
      </c>
      <c r="O21" s="34">
        <f t="shared" si="0"/>
        <v>2000</v>
      </c>
      <c r="P21" s="34">
        <v>0</v>
      </c>
      <c r="Q21" s="35">
        <f t="shared" si="1"/>
        <v>217650</v>
      </c>
      <c r="R21" s="81" t="s">
        <v>167</v>
      </c>
      <c r="S21" s="89" t="s">
        <v>73</v>
      </c>
      <c r="T21" s="89" t="s">
        <v>171</v>
      </c>
      <c r="U21" s="89"/>
      <c r="V21" s="59"/>
      <c r="W21" s="2"/>
      <c r="X21" s="2"/>
      <c r="Y21" s="2"/>
      <c r="Z21" s="2"/>
    </row>
    <row r="22" spans="1:26" ht="15">
      <c r="A22" s="132" t="s">
        <v>181</v>
      </c>
      <c r="B22" s="128" t="s">
        <v>194</v>
      </c>
      <c r="C22" s="1" t="s">
        <v>214</v>
      </c>
      <c r="D22" s="160">
        <v>12</v>
      </c>
      <c r="E22" s="154" t="s">
        <v>177</v>
      </c>
      <c r="F22" s="53" t="s">
        <v>47</v>
      </c>
      <c r="G22" s="12" t="s">
        <v>198</v>
      </c>
      <c r="H22" s="111" t="s">
        <v>199</v>
      </c>
      <c r="I22" s="148">
        <v>0</v>
      </c>
      <c r="J22" s="32">
        <v>0</v>
      </c>
      <c r="K22" s="32">
        <v>2000</v>
      </c>
      <c r="L22" s="32">
        <v>0</v>
      </c>
      <c r="M22" s="32">
        <v>0</v>
      </c>
      <c r="N22" s="33">
        <v>0</v>
      </c>
      <c r="O22" s="34">
        <f t="shared" si="0"/>
        <v>2000</v>
      </c>
      <c r="P22" s="34">
        <v>0</v>
      </c>
      <c r="Q22" s="35">
        <f t="shared" si="1"/>
        <v>219650</v>
      </c>
      <c r="R22" s="81" t="s">
        <v>168</v>
      </c>
      <c r="S22" s="89" t="s">
        <v>175</v>
      </c>
      <c r="T22" s="89" t="s">
        <v>171</v>
      </c>
      <c r="U22" s="89"/>
      <c r="V22" s="59"/>
      <c r="W22" s="2"/>
      <c r="X22" s="2"/>
      <c r="Y22" s="2"/>
      <c r="Z22" s="2"/>
    </row>
    <row r="23" spans="1:26" ht="15">
      <c r="A23" s="132" t="s">
        <v>181</v>
      </c>
      <c r="B23" s="128" t="s">
        <v>194</v>
      </c>
      <c r="C23" s="1" t="s">
        <v>214</v>
      </c>
      <c r="D23" s="160">
        <v>13</v>
      </c>
      <c r="E23" s="154" t="s">
        <v>155</v>
      </c>
      <c r="F23" s="53" t="s">
        <v>47</v>
      </c>
      <c r="G23" s="12" t="s">
        <v>198</v>
      </c>
      <c r="H23" s="111" t="s">
        <v>200</v>
      </c>
      <c r="I23" s="148">
        <v>0</v>
      </c>
      <c r="J23" s="32">
        <v>0</v>
      </c>
      <c r="K23" s="32">
        <v>2000</v>
      </c>
      <c r="L23" s="32"/>
      <c r="M23" s="32">
        <v>0</v>
      </c>
      <c r="N23" s="33">
        <v>0</v>
      </c>
      <c r="O23" s="34">
        <f t="shared" si="0"/>
        <v>2000</v>
      </c>
      <c r="P23" s="34">
        <v>0</v>
      </c>
      <c r="Q23" s="35">
        <f t="shared" si="1"/>
        <v>221650</v>
      </c>
      <c r="R23" s="81">
        <v>10</v>
      </c>
      <c r="S23" s="89" t="s">
        <v>176</v>
      </c>
      <c r="T23" s="89" t="s">
        <v>171</v>
      </c>
      <c r="U23" s="89"/>
      <c r="V23" s="59"/>
      <c r="W23" s="2"/>
      <c r="X23" s="2"/>
      <c r="Y23" s="2"/>
      <c r="Z23" s="2"/>
    </row>
    <row r="24" spans="1:26" ht="15">
      <c r="A24" s="132" t="s">
        <v>181</v>
      </c>
      <c r="B24" s="128" t="s">
        <v>205</v>
      </c>
      <c r="C24" s="1" t="s">
        <v>214</v>
      </c>
      <c r="D24" s="160">
        <v>16</v>
      </c>
      <c r="E24" s="154" t="s">
        <v>179</v>
      </c>
      <c r="F24" s="53" t="s">
        <v>47</v>
      </c>
      <c r="G24" s="12" t="s">
        <v>204</v>
      </c>
      <c r="H24" s="111" t="s">
        <v>201</v>
      </c>
      <c r="I24" s="148">
        <v>0</v>
      </c>
      <c r="J24" s="32">
        <v>0</v>
      </c>
      <c r="K24" s="32">
        <v>2000</v>
      </c>
      <c r="L24" s="32">
        <v>0</v>
      </c>
      <c r="M24" s="32">
        <v>0</v>
      </c>
      <c r="N24" s="33">
        <v>0</v>
      </c>
      <c r="O24" s="34">
        <f t="shared" si="0"/>
        <v>2000</v>
      </c>
      <c r="P24" s="34">
        <v>0</v>
      </c>
      <c r="Q24" s="35">
        <f t="shared" si="1"/>
        <v>223650</v>
      </c>
      <c r="R24" s="81">
        <v>11</v>
      </c>
      <c r="S24" s="89" t="s">
        <v>77</v>
      </c>
      <c r="T24" s="89" t="s">
        <v>171</v>
      </c>
      <c r="U24" s="89"/>
      <c r="V24" s="59"/>
      <c r="W24" s="2"/>
      <c r="X24" s="2"/>
      <c r="Y24" s="2"/>
      <c r="Z24" s="2"/>
    </row>
    <row r="25" spans="1:26" ht="15">
      <c r="A25" s="132" t="s">
        <v>181</v>
      </c>
      <c r="B25" s="128" t="s">
        <v>205</v>
      </c>
      <c r="C25" s="1" t="s">
        <v>214</v>
      </c>
      <c r="D25" s="160">
        <v>16</v>
      </c>
      <c r="E25" s="154" t="s">
        <v>179</v>
      </c>
      <c r="F25" s="53" t="s">
        <v>206</v>
      </c>
      <c r="G25" s="12" t="s">
        <v>204</v>
      </c>
      <c r="H25" s="111" t="s">
        <v>202</v>
      </c>
      <c r="I25" s="148">
        <v>0</v>
      </c>
      <c r="J25" s="32">
        <v>0</v>
      </c>
      <c r="K25" s="32">
        <v>0</v>
      </c>
      <c r="L25" s="32">
        <v>100000</v>
      </c>
      <c r="M25" s="32">
        <v>0</v>
      </c>
      <c r="N25" s="33">
        <v>0</v>
      </c>
      <c r="O25" s="34">
        <f t="shared" si="0"/>
        <v>100000</v>
      </c>
      <c r="P25" s="34">
        <v>0</v>
      </c>
      <c r="Q25" s="35">
        <f t="shared" si="1"/>
        <v>323650</v>
      </c>
      <c r="R25" s="82">
        <v>12</v>
      </c>
      <c r="S25" s="89" t="s">
        <v>177</v>
      </c>
      <c r="T25" s="89" t="s">
        <v>171</v>
      </c>
      <c r="U25" s="89"/>
      <c r="V25" s="59"/>
      <c r="W25" s="2"/>
      <c r="X25" s="2"/>
      <c r="Y25" s="2"/>
      <c r="Z25" s="2"/>
    </row>
    <row r="26" spans="1:26" ht="15">
      <c r="A26" s="132" t="s">
        <v>181</v>
      </c>
      <c r="B26" s="128" t="s">
        <v>205</v>
      </c>
      <c r="C26" s="1" t="s">
        <v>214</v>
      </c>
      <c r="D26" s="160">
        <v>16</v>
      </c>
      <c r="E26" s="154" t="s">
        <v>179</v>
      </c>
      <c r="F26" s="53" t="s">
        <v>207</v>
      </c>
      <c r="G26" s="12" t="s">
        <v>204</v>
      </c>
      <c r="H26" s="111" t="s">
        <v>203</v>
      </c>
      <c r="I26" s="148">
        <v>0</v>
      </c>
      <c r="J26" s="32">
        <v>0</v>
      </c>
      <c r="K26" s="32">
        <v>0</v>
      </c>
      <c r="L26" s="32">
        <v>0</v>
      </c>
      <c r="M26" s="32">
        <v>70000</v>
      </c>
      <c r="N26" s="33">
        <v>0</v>
      </c>
      <c r="O26" s="34">
        <f t="shared" si="0"/>
        <v>70000</v>
      </c>
      <c r="P26" s="34">
        <v>0</v>
      </c>
      <c r="Q26" s="35">
        <f t="shared" si="1"/>
        <v>393650</v>
      </c>
      <c r="R26" s="82">
        <v>13</v>
      </c>
      <c r="S26" s="89" t="s">
        <v>155</v>
      </c>
      <c r="T26" s="89" t="s">
        <v>171</v>
      </c>
      <c r="U26" s="89"/>
      <c r="V26" s="59"/>
      <c r="W26" s="2"/>
      <c r="X26" s="2"/>
      <c r="Y26" s="2"/>
      <c r="Z26" s="2"/>
    </row>
    <row r="27" spans="1:26" ht="15">
      <c r="A27" s="132" t="s">
        <v>181</v>
      </c>
      <c r="B27" s="128" t="s">
        <v>205</v>
      </c>
      <c r="C27" s="1" t="s">
        <v>214</v>
      </c>
      <c r="D27" s="160">
        <v>14</v>
      </c>
      <c r="E27" s="154" t="s">
        <v>50</v>
      </c>
      <c r="F27" s="53" t="s">
        <v>47</v>
      </c>
      <c r="G27" s="12" t="s">
        <v>210</v>
      </c>
      <c r="H27" s="111" t="s">
        <v>209</v>
      </c>
      <c r="I27" s="148">
        <v>0</v>
      </c>
      <c r="J27" s="32">
        <v>0</v>
      </c>
      <c r="K27" s="32">
        <v>2000</v>
      </c>
      <c r="L27" s="32">
        <v>0</v>
      </c>
      <c r="M27" s="32">
        <v>0</v>
      </c>
      <c r="N27" s="33">
        <v>0</v>
      </c>
      <c r="O27" s="34">
        <f t="shared" si="0"/>
        <v>2000</v>
      </c>
      <c r="P27" s="34">
        <v>0</v>
      </c>
      <c r="Q27" s="35">
        <f t="shared" si="1"/>
        <v>395650</v>
      </c>
      <c r="R27" s="82">
        <v>14</v>
      </c>
      <c r="S27" s="89" t="s">
        <v>50</v>
      </c>
      <c r="T27" s="89" t="s">
        <v>171</v>
      </c>
      <c r="U27" s="89" t="s">
        <v>237</v>
      </c>
      <c r="V27" s="59"/>
      <c r="W27" s="2"/>
      <c r="X27" s="2"/>
      <c r="Y27" s="2"/>
      <c r="Z27" s="2"/>
    </row>
    <row r="28" spans="1:26" ht="15">
      <c r="A28" s="132" t="s">
        <v>181</v>
      </c>
      <c r="B28" s="128" t="s">
        <v>221</v>
      </c>
      <c r="C28" s="1" t="s">
        <v>214</v>
      </c>
      <c r="D28" s="81" t="s">
        <v>165</v>
      </c>
      <c r="E28" s="154" t="s">
        <v>17</v>
      </c>
      <c r="F28" s="202" t="s">
        <v>47</v>
      </c>
      <c r="G28" s="12" t="s">
        <v>223</v>
      </c>
      <c r="H28" s="111" t="s">
        <v>224</v>
      </c>
      <c r="I28" s="148"/>
      <c r="J28" s="32">
        <v>0</v>
      </c>
      <c r="K28" s="32">
        <v>2000</v>
      </c>
      <c r="L28" s="32">
        <v>0</v>
      </c>
      <c r="M28" s="32">
        <v>0</v>
      </c>
      <c r="N28" s="33">
        <v>0</v>
      </c>
      <c r="O28" s="34">
        <f t="shared" si="0"/>
        <v>2000</v>
      </c>
      <c r="P28" s="34">
        <v>0</v>
      </c>
      <c r="Q28" s="214">
        <f t="shared" si="1"/>
        <v>397650</v>
      </c>
      <c r="R28" s="82">
        <v>15</v>
      </c>
      <c r="S28" s="89" t="s">
        <v>178</v>
      </c>
      <c r="T28" s="89" t="s">
        <v>171</v>
      </c>
      <c r="U28" s="89"/>
      <c r="V28" s="59"/>
      <c r="W28" s="2"/>
      <c r="X28" s="2"/>
      <c r="Y28" s="2"/>
      <c r="Z28" s="2"/>
    </row>
    <row r="29" spans="1:26" ht="15">
      <c r="A29" s="132" t="s">
        <v>181</v>
      </c>
      <c r="B29" s="128" t="s">
        <v>221</v>
      </c>
      <c r="C29" s="1" t="s">
        <v>214</v>
      </c>
      <c r="D29" s="81" t="s">
        <v>166</v>
      </c>
      <c r="E29" s="154" t="s">
        <v>90</v>
      </c>
      <c r="F29" s="202" t="s">
        <v>47</v>
      </c>
      <c r="G29" s="12" t="s">
        <v>223</v>
      </c>
      <c r="H29" s="111" t="s">
        <v>225</v>
      </c>
      <c r="I29" s="148"/>
      <c r="J29" s="32">
        <v>0</v>
      </c>
      <c r="K29" s="32">
        <v>2000</v>
      </c>
      <c r="L29" s="32">
        <v>0</v>
      </c>
      <c r="M29" s="32">
        <v>0</v>
      </c>
      <c r="N29" s="33">
        <v>0</v>
      </c>
      <c r="O29" s="34">
        <f t="shared" si="0"/>
        <v>2000</v>
      </c>
      <c r="P29" s="34">
        <v>0</v>
      </c>
      <c r="Q29" s="35">
        <f t="shared" si="1"/>
        <v>399650</v>
      </c>
      <c r="R29" s="82">
        <v>16</v>
      </c>
      <c r="S29" s="89" t="s">
        <v>179</v>
      </c>
      <c r="T29" s="89" t="s">
        <v>171</v>
      </c>
      <c r="U29" s="89"/>
      <c r="V29" s="59"/>
      <c r="W29" s="2"/>
      <c r="X29" s="2"/>
      <c r="Y29" s="2"/>
      <c r="Z29" s="2"/>
    </row>
    <row r="30" spans="1:26" ht="15">
      <c r="A30" s="132" t="s">
        <v>181</v>
      </c>
      <c r="B30" s="128" t="s">
        <v>246</v>
      </c>
      <c r="C30" s="1" t="s">
        <v>214</v>
      </c>
      <c r="D30" s="81" t="s">
        <v>168</v>
      </c>
      <c r="E30" s="154" t="s">
        <v>175</v>
      </c>
      <c r="F30" s="202" t="s">
        <v>47</v>
      </c>
      <c r="G30" s="12" t="s">
        <v>247</v>
      </c>
      <c r="H30" s="111" t="s">
        <v>248</v>
      </c>
      <c r="I30" s="148">
        <v>0</v>
      </c>
      <c r="J30" s="32">
        <v>0</v>
      </c>
      <c r="K30" s="32">
        <v>2000</v>
      </c>
      <c r="L30" s="32">
        <v>0</v>
      </c>
      <c r="M30" s="32">
        <v>0</v>
      </c>
      <c r="N30" s="33">
        <v>0</v>
      </c>
      <c r="O30" s="34">
        <f t="shared" si="0"/>
        <v>2000</v>
      </c>
      <c r="P30" s="34">
        <v>0</v>
      </c>
      <c r="Q30" s="35">
        <f t="shared" si="1"/>
        <v>401650</v>
      </c>
      <c r="R30" s="85"/>
      <c r="S30" s="85"/>
      <c r="T30" s="85"/>
      <c r="U30" s="35"/>
      <c r="V30" s="59"/>
      <c r="W30" s="2"/>
      <c r="X30" s="2"/>
      <c r="Y30" s="2"/>
      <c r="Z30" s="2"/>
    </row>
    <row r="31" spans="1:26" ht="15.75" thickBot="1">
      <c r="A31" s="132" t="s">
        <v>181</v>
      </c>
      <c r="B31" s="128" t="s">
        <v>249</v>
      </c>
      <c r="C31" s="1" t="s">
        <v>214</v>
      </c>
      <c r="D31" s="160">
        <v>14</v>
      </c>
      <c r="E31" s="154" t="s">
        <v>50</v>
      </c>
      <c r="F31" s="53" t="s">
        <v>207</v>
      </c>
      <c r="G31" s="12" t="s">
        <v>251</v>
      </c>
      <c r="H31" s="111" t="s">
        <v>250</v>
      </c>
      <c r="I31" s="148">
        <v>0</v>
      </c>
      <c r="J31" s="32">
        <v>0</v>
      </c>
      <c r="K31" s="32">
        <v>0</v>
      </c>
      <c r="L31" s="32">
        <v>0</v>
      </c>
      <c r="M31" s="32">
        <v>70000</v>
      </c>
      <c r="N31" s="33">
        <v>0</v>
      </c>
      <c r="O31" s="34">
        <f t="shared" si="0"/>
        <v>70000</v>
      </c>
      <c r="P31" s="34">
        <v>0</v>
      </c>
      <c r="Q31" s="35">
        <f t="shared" si="1"/>
        <v>471650</v>
      </c>
      <c r="R31" s="85"/>
      <c r="S31" s="85"/>
      <c r="T31" s="85"/>
      <c r="U31" s="35"/>
      <c r="V31" s="59"/>
      <c r="W31" s="2"/>
      <c r="X31" s="2"/>
      <c r="Y31" s="2"/>
      <c r="Z31" s="2"/>
    </row>
    <row r="32" spans="1:26" ht="16.5" thickBot="1">
      <c r="A32" s="238" t="s">
        <v>181</v>
      </c>
      <c r="B32" s="304"/>
      <c r="C32" s="375" t="s">
        <v>211</v>
      </c>
      <c r="D32" s="353"/>
      <c r="E32" s="353"/>
      <c r="F32" s="353"/>
      <c r="G32" s="353"/>
      <c r="H32" s="354"/>
      <c r="I32" s="76">
        <f t="shared" ref="I32:N32" si="2">SUM(I14:I31)</f>
        <v>0</v>
      </c>
      <c r="J32" s="39">
        <f t="shared" si="2"/>
        <v>0</v>
      </c>
      <c r="K32" s="39">
        <f t="shared" si="2"/>
        <v>28000</v>
      </c>
      <c r="L32" s="39">
        <f t="shared" si="2"/>
        <v>110000</v>
      </c>
      <c r="M32" s="38">
        <f t="shared" si="2"/>
        <v>140000</v>
      </c>
      <c r="N32" s="38">
        <f t="shared" si="2"/>
        <v>0</v>
      </c>
      <c r="O32" s="69">
        <f>SUM(O12:O31)</f>
        <v>278000</v>
      </c>
      <c r="P32" s="69">
        <f>SUM(P12:P31)</f>
        <v>0</v>
      </c>
      <c r="Q32" s="69">
        <f>Q13-P32+O32</f>
        <v>471650</v>
      </c>
      <c r="R32" s="37"/>
      <c r="S32" s="37"/>
      <c r="T32" s="37"/>
      <c r="U32" s="69"/>
      <c r="V32" s="59"/>
      <c r="W32" s="2"/>
      <c r="X32" s="2"/>
      <c r="Y32" s="2"/>
      <c r="Z32" s="2"/>
    </row>
    <row r="33" spans="1:26" ht="13.5" thickBot="1">
      <c r="A33" s="64" t="s">
        <v>76</v>
      </c>
      <c r="B33" s="64"/>
      <c r="C33" s="64"/>
      <c r="D33" s="6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9" t="s">
        <v>76</v>
      </c>
      <c r="W33" s="2"/>
      <c r="X33" s="2"/>
      <c r="Y33" s="2"/>
      <c r="Z33" s="2"/>
    </row>
    <row r="34" spans="1:26" ht="16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38" t="s">
        <v>252</v>
      </c>
      <c r="Q34" s="305" t="s">
        <v>249</v>
      </c>
      <c r="R34" s="2"/>
      <c r="S34" s="2"/>
      <c r="T34" s="2"/>
      <c r="U34" s="2"/>
      <c r="V34" s="2"/>
      <c r="W34" s="2"/>
      <c r="X34" s="2"/>
      <c r="Y34" s="2"/>
      <c r="Z34" s="2"/>
    </row>
  </sheetData>
  <mergeCells count="10">
    <mergeCell ref="C32:H32"/>
    <mergeCell ref="C8:H8"/>
    <mergeCell ref="C9:H9"/>
    <mergeCell ref="I12:N12"/>
    <mergeCell ref="A1:U1"/>
    <mergeCell ref="A2:U2"/>
    <mergeCell ref="A4:U4"/>
    <mergeCell ref="A6:U6"/>
    <mergeCell ref="A8:B8"/>
    <mergeCell ref="A9:B9"/>
  </mergeCells>
  <pageMargins left="0.5" right="0" top="0.25" bottom="0.5" header="0" footer="0.5"/>
  <pageSetup orientation="landscape" r:id="rId1"/>
  <headerFooter alignWithMargins="0">
    <oddFooter>&amp;LE : B.Karim-(SDC---)-Bank Statement&amp;CMd. Bazlul Karim, Accountant,SDC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topLeftCell="A25" workbookViewId="0">
      <selection activeCell="J41" sqref="J41"/>
    </sheetView>
  </sheetViews>
  <sheetFormatPr defaultRowHeight="12.75"/>
  <cols>
    <col min="1" max="1" width="8.7109375" bestFit="1" customWidth="1"/>
    <col min="2" max="2" width="10.140625" bestFit="1" customWidth="1"/>
    <col min="3" max="3" width="17.140625" hidden="1" customWidth="1"/>
    <col min="4" max="4" width="7.140625" bestFit="1" customWidth="1"/>
    <col min="5" max="5" width="10" bestFit="1" customWidth="1"/>
    <col min="6" max="6" width="16.140625" bestFit="1" customWidth="1"/>
    <col min="7" max="7" width="14.140625" bestFit="1" customWidth="1"/>
    <col min="8" max="8" width="11.5703125" customWidth="1"/>
    <col min="9" max="9" width="8.85546875" hidden="1" customWidth="1"/>
    <col min="10" max="11" width="12" customWidth="1"/>
    <col min="12" max="12" width="13.7109375" bestFit="1" customWidth="1"/>
    <col min="13" max="13" width="13.7109375" hidden="1" customWidth="1"/>
    <col min="14" max="14" width="8.28515625" hidden="1" customWidth="1"/>
    <col min="15" max="15" width="11" customWidth="1"/>
    <col min="16" max="17" width="13" customWidth="1"/>
    <col min="18" max="18" width="7.140625" hidden="1" customWidth="1"/>
    <col min="19" max="19" width="9.42578125" hidden="1" customWidth="1"/>
    <col min="20" max="20" width="10.42578125" hidden="1" customWidth="1"/>
    <col min="21" max="21" width="11" bestFit="1" customWidth="1"/>
    <col min="23" max="24" width="9.28515625" bestFit="1" customWidth="1"/>
    <col min="25" max="25" width="10.28515625" bestFit="1" customWidth="1"/>
  </cols>
  <sheetData>
    <row r="1" spans="1:26" ht="45">
      <c r="A1" s="355" t="s">
        <v>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6" s="7" customFormat="1" ht="18">
      <c r="A2" s="356" t="s">
        <v>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</row>
    <row r="3" spans="1:26" s="7" customFormat="1" ht="18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6" ht="30">
      <c r="A4" s="357" t="s">
        <v>14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</row>
    <row r="5" spans="1:26" s="7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6" ht="18">
      <c r="A6" s="358" t="s">
        <v>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6" s="7" customFormat="1" ht="15.75" thickBot="1">
      <c r="A7" s="61"/>
      <c r="B7" s="61"/>
      <c r="C7" s="61"/>
      <c r="D7" s="61"/>
      <c r="E7" s="8"/>
      <c r="F7" s="8"/>
      <c r="G7" s="8"/>
      <c r="H7" s="8"/>
      <c r="I7" s="8"/>
      <c r="J7" s="8"/>
      <c r="K7" s="8"/>
      <c r="L7" s="8"/>
      <c r="M7" s="8"/>
      <c r="N7" s="8"/>
      <c r="O7" s="61"/>
      <c r="P7" s="61"/>
      <c r="Q7" s="61"/>
      <c r="R7" s="61"/>
      <c r="S7" s="61"/>
      <c r="T7" s="61"/>
      <c r="U7" s="61"/>
    </row>
    <row r="8" spans="1:26" ht="15.75">
      <c r="A8" s="385" t="s">
        <v>12</v>
      </c>
      <c r="B8" s="386"/>
      <c r="C8" s="386"/>
      <c r="D8" s="386"/>
      <c r="E8" s="363"/>
      <c r="F8" s="387" t="s">
        <v>23</v>
      </c>
      <c r="G8" s="388"/>
      <c r="H8" s="16"/>
      <c r="I8" s="2"/>
      <c r="J8" s="2"/>
      <c r="K8" s="2"/>
      <c r="L8" s="2"/>
      <c r="M8" s="2"/>
      <c r="N8" s="2"/>
      <c r="O8" s="2"/>
      <c r="P8" s="78" t="s">
        <v>30</v>
      </c>
      <c r="Q8" s="94" t="s">
        <v>137</v>
      </c>
      <c r="R8" s="51"/>
      <c r="S8" s="51"/>
      <c r="T8" s="51"/>
      <c r="U8" s="2"/>
    </row>
    <row r="9" spans="1:26" ht="16.5" thickBot="1">
      <c r="A9" s="383" t="s">
        <v>22</v>
      </c>
      <c r="B9" s="384"/>
      <c r="C9" s="384"/>
      <c r="D9" s="384"/>
      <c r="E9" s="347"/>
      <c r="F9" s="381" t="s">
        <v>13</v>
      </c>
      <c r="G9" s="382"/>
      <c r="H9" s="16"/>
      <c r="I9" s="2"/>
      <c r="J9" s="2"/>
      <c r="K9" s="2"/>
      <c r="L9" s="2"/>
      <c r="M9" s="2"/>
      <c r="N9" s="2"/>
      <c r="O9" s="2"/>
      <c r="P9" s="79" t="s">
        <v>2</v>
      </c>
      <c r="Q9" s="80" t="s">
        <v>138</v>
      </c>
      <c r="R9" s="51"/>
      <c r="S9" s="51"/>
      <c r="T9" s="51"/>
      <c r="U9" s="2"/>
    </row>
    <row r="10" spans="1:26" ht="15.75">
      <c r="A10" s="50"/>
      <c r="B10" s="50"/>
      <c r="C10" s="50"/>
      <c r="D10" s="50"/>
      <c r="E10" s="63"/>
      <c r="F10" s="16"/>
      <c r="G10" s="16"/>
      <c r="H10" s="16"/>
      <c r="I10" s="2"/>
      <c r="J10" s="2"/>
      <c r="K10" s="2"/>
      <c r="L10" s="2"/>
      <c r="M10" s="2"/>
      <c r="N10" s="2"/>
      <c r="O10" s="2"/>
      <c r="P10" s="51"/>
      <c r="Q10" s="51"/>
      <c r="R10" s="51"/>
      <c r="S10" s="51"/>
      <c r="T10" s="51"/>
      <c r="U10" s="52"/>
    </row>
    <row r="11" spans="1:26" ht="13.5" thickBot="1">
      <c r="A11" s="64" t="s">
        <v>76</v>
      </c>
      <c r="B11" s="64"/>
      <c r="C11" s="64"/>
      <c r="D11" s="64"/>
      <c r="E11" s="2"/>
      <c r="F11" s="2"/>
      <c r="G11" s="2"/>
      <c r="H11" s="64" t="s">
        <v>76</v>
      </c>
      <c r="I11" s="64" t="s">
        <v>76</v>
      </c>
      <c r="J11" s="64" t="s">
        <v>76</v>
      </c>
      <c r="K11" s="64" t="s">
        <v>76</v>
      </c>
      <c r="L11" s="64" t="s">
        <v>76</v>
      </c>
      <c r="M11" s="64" t="s">
        <v>76</v>
      </c>
      <c r="N11" s="64" t="s">
        <v>76</v>
      </c>
      <c r="O11" s="64" t="s">
        <v>76</v>
      </c>
      <c r="P11" s="23"/>
      <c r="Q11" s="64" t="s">
        <v>76</v>
      </c>
      <c r="R11" s="64" t="s">
        <v>76</v>
      </c>
      <c r="S11" s="64" t="s">
        <v>76</v>
      </c>
      <c r="T11" s="64" t="s">
        <v>76</v>
      </c>
      <c r="U11" s="2"/>
      <c r="V11" s="49" t="s">
        <v>76</v>
      </c>
    </row>
    <row r="12" spans="1:26" ht="16.5" thickBot="1">
      <c r="A12" s="101" t="s">
        <v>86</v>
      </c>
      <c r="B12" s="102" t="s">
        <v>0</v>
      </c>
      <c r="C12" s="103" t="s">
        <v>1</v>
      </c>
      <c r="D12" s="136" t="s">
        <v>154</v>
      </c>
      <c r="E12" s="3" t="s">
        <v>169</v>
      </c>
      <c r="F12" s="55" t="s">
        <v>18</v>
      </c>
      <c r="G12" s="92" t="s">
        <v>91</v>
      </c>
      <c r="H12" s="70" t="s">
        <v>72</v>
      </c>
      <c r="I12" s="380" t="s">
        <v>32</v>
      </c>
      <c r="J12" s="348"/>
      <c r="K12" s="349"/>
      <c r="L12" s="349"/>
      <c r="M12" s="350"/>
      <c r="N12" s="351"/>
      <c r="O12" s="56" t="s">
        <v>20</v>
      </c>
      <c r="P12" s="24" t="s">
        <v>4</v>
      </c>
      <c r="Q12" s="48" t="s">
        <v>3</v>
      </c>
      <c r="R12" s="14" t="s">
        <v>154</v>
      </c>
      <c r="S12" s="83" t="s">
        <v>169</v>
      </c>
      <c r="T12" s="83" t="s">
        <v>180</v>
      </c>
      <c r="U12" s="83" t="s">
        <v>170</v>
      </c>
      <c r="V12" s="59"/>
      <c r="W12" s="2"/>
      <c r="X12" s="2"/>
      <c r="Y12" s="2"/>
      <c r="Z12" s="2"/>
    </row>
    <row r="13" spans="1:26" ht="16.5" thickBot="1">
      <c r="A13" s="146" t="str">
        <f>Q8</f>
        <v>Dec'18</v>
      </c>
      <c r="B13" s="140" t="s">
        <v>141</v>
      </c>
      <c r="C13" s="141"/>
      <c r="D13" s="125"/>
      <c r="E13" s="13"/>
      <c r="F13" s="191"/>
      <c r="G13" s="192"/>
      <c r="H13" s="191"/>
      <c r="I13" s="18" t="s">
        <v>19</v>
      </c>
      <c r="J13" s="19" t="s">
        <v>81</v>
      </c>
      <c r="K13" s="19" t="s">
        <v>33</v>
      </c>
      <c r="L13" s="20" t="s">
        <v>215</v>
      </c>
      <c r="M13" s="20" t="s">
        <v>216</v>
      </c>
      <c r="N13" s="20" t="s">
        <v>80</v>
      </c>
      <c r="O13" s="57" t="s">
        <v>5</v>
      </c>
      <c r="P13" s="25" t="s">
        <v>21</v>
      </c>
      <c r="Q13" s="65">
        <v>153885</v>
      </c>
      <c r="R13" s="25"/>
      <c r="S13" s="86"/>
      <c r="T13" s="86" t="str">
        <f>Q8</f>
        <v>Dec'18</v>
      </c>
      <c r="U13" s="86"/>
      <c r="V13" s="59"/>
      <c r="W13" s="2"/>
      <c r="X13" s="2"/>
      <c r="Y13" s="2"/>
      <c r="Z13" s="2"/>
    </row>
    <row r="14" spans="1:26" ht="15">
      <c r="A14" s="129" t="s">
        <v>137</v>
      </c>
      <c r="B14" s="130" t="s">
        <v>142</v>
      </c>
      <c r="C14" s="190" t="s">
        <v>214</v>
      </c>
      <c r="D14" s="180" t="s">
        <v>167</v>
      </c>
      <c r="E14" s="110" t="s">
        <v>73</v>
      </c>
      <c r="F14" s="110" t="s">
        <v>47</v>
      </c>
      <c r="G14" s="181" t="s">
        <v>143</v>
      </c>
      <c r="H14" s="131" t="s">
        <v>121</v>
      </c>
      <c r="I14" s="176">
        <v>0</v>
      </c>
      <c r="J14" s="67">
        <v>0</v>
      </c>
      <c r="K14" s="67">
        <v>2000</v>
      </c>
      <c r="L14" s="67">
        <v>0</v>
      </c>
      <c r="M14" s="67">
        <v>0</v>
      </c>
      <c r="N14" s="68">
        <v>0</v>
      </c>
      <c r="O14" s="29">
        <f t="shared" ref="O14:O30" si="0">SUM(I14:N14)</f>
        <v>2000</v>
      </c>
      <c r="P14" s="29">
        <v>0</v>
      </c>
      <c r="Q14" s="84">
        <f t="shared" ref="Q14:Q37" si="1">Q13-P14+O14</f>
        <v>155885</v>
      </c>
      <c r="R14" s="87" t="s">
        <v>160</v>
      </c>
      <c r="S14" s="88" t="s">
        <v>87</v>
      </c>
      <c r="T14" s="88" t="s">
        <v>171</v>
      </c>
      <c r="U14" s="88"/>
      <c r="V14" s="59"/>
      <c r="W14" s="2"/>
      <c r="X14" s="2"/>
      <c r="Y14" s="2"/>
      <c r="Z14" s="2"/>
    </row>
    <row r="15" spans="1:26" ht="15">
      <c r="A15" s="132" t="s">
        <v>137</v>
      </c>
      <c r="B15" s="128" t="s">
        <v>142</v>
      </c>
      <c r="C15" s="1" t="s">
        <v>214</v>
      </c>
      <c r="D15" s="182">
        <v>10</v>
      </c>
      <c r="E15" s="53" t="s">
        <v>82</v>
      </c>
      <c r="F15" s="53" t="s">
        <v>79</v>
      </c>
      <c r="G15" s="12" t="s">
        <v>144</v>
      </c>
      <c r="H15" s="111" t="s">
        <v>122</v>
      </c>
      <c r="I15" s="148">
        <v>0</v>
      </c>
      <c r="J15" s="32">
        <v>0</v>
      </c>
      <c r="K15" s="32">
        <v>0</v>
      </c>
      <c r="L15" s="32">
        <v>10000</v>
      </c>
      <c r="M15" s="32">
        <v>0</v>
      </c>
      <c r="N15" s="33">
        <v>0</v>
      </c>
      <c r="O15" s="34">
        <f t="shared" si="0"/>
        <v>10000</v>
      </c>
      <c r="P15" s="34">
        <v>0</v>
      </c>
      <c r="Q15" s="85">
        <f t="shared" si="1"/>
        <v>165885</v>
      </c>
      <c r="R15" s="81" t="s">
        <v>161</v>
      </c>
      <c r="S15" s="89" t="s">
        <v>83</v>
      </c>
      <c r="T15" s="89" t="s">
        <v>171</v>
      </c>
      <c r="U15" s="89"/>
      <c r="V15" s="59"/>
      <c r="W15" s="2"/>
      <c r="X15" s="2"/>
      <c r="Y15" s="2"/>
      <c r="Z15" s="2"/>
    </row>
    <row r="16" spans="1:26" ht="15">
      <c r="A16" s="132" t="s">
        <v>137</v>
      </c>
      <c r="B16" s="128" t="s">
        <v>142</v>
      </c>
      <c r="C16" s="1" t="s">
        <v>214</v>
      </c>
      <c r="D16" s="182">
        <v>10</v>
      </c>
      <c r="E16" s="53" t="s">
        <v>82</v>
      </c>
      <c r="F16" s="53" t="s">
        <v>47</v>
      </c>
      <c r="G16" s="12" t="s">
        <v>144</v>
      </c>
      <c r="H16" s="111" t="s">
        <v>123</v>
      </c>
      <c r="I16" s="148">
        <v>0</v>
      </c>
      <c r="J16" s="32">
        <v>0</v>
      </c>
      <c r="K16" s="32">
        <v>2000</v>
      </c>
      <c r="L16" s="32">
        <v>0</v>
      </c>
      <c r="M16" s="32">
        <v>0</v>
      </c>
      <c r="N16" s="33">
        <v>0</v>
      </c>
      <c r="O16" s="34">
        <f t="shared" si="0"/>
        <v>2000</v>
      </c>
      <c r="P16" s="34">
        <v>0</v>
      </c>
      <c r="Q16" s="85">
        <f t="shared" si="1"/>
        <v>167885</v>
      </c>
      <c r="R16" s="81" t="s">
        <v>162</v>
      </c>
      <c r="S16" s="89" t="s">
        <v>84</v>
      </c>
      <c r="T16" s="89" t="s">
        <v>171</v>
      </c>
      <c r="U16" s="89"/>
      <c r="V16" s="59"/>
      <c r="W16" s="2"/>
      <c r="X16" s="2"/>
      <c r="Y16" s="2"/>
      <c r="Z16" s="2"/>
    </row>
    <row r="17" spans="1:26" ht="15">
      <c r="A17" s="132" t="s">
        <v>137</v>
      </c>
      <c r="B17" s="128" t="s">
        <v>142</v>
      </c>
      <c r="C17" s="1" t="s">
        <v>214</v>
      </c>
      <c r="D17" s="182">
        <v>11</v>
      </c>
      <c r="E17" s="53" t="s">
        <v>77</v>
      </c>
      <c r="F17" s="53" t="s">
        <v>47</v>
      </c>
      <c r="G17" s="12" t="s">
        <v>144</v>
      </c>
      <c r="H17" s="111" t="s">
        <v>124</v>
      </c>
      <c r="I17" s="148">
        <v>0</v>
      </c>
      <c r="J17" s="32">
        <v>0</v>
      </c>
      <c r="K17" s="32">
        <v>2000</v>
      </c>
      <c r="L17" s="32">
        <v>0</v>
      </c>
      <c r="M17" s="32">
        <v>0</v>
      </c>
      <c r="N17" s="33">
        <v>0</v>
      </c>
      <c r="O17" s="34">
        <f t="shared" si="0"/>
        <v>2000</v>
      </c>
      <c r="P17" s="34">
        <v>0</v>
      </c>
      <c r="Q17" s="85">
        <f t="shared" si="1"/>
        <v>169885</v>
      </c>
      <c r="R17" s="81" t="s">
        <v>163</v>
      </c>
      <c r="S17" s="89" t="s">
        <v>173</v>
      </c>
      <c r="T17" s="89"/>
      <c r="U17" s="89" t="s">
        <v>9</v>
      </c>
      <c r="V17" s="59"/>
      <c r="W17" s="2"/>
      <c r="X17" s="2"/>
      <c r="Y17" s="2"/>
      <c r="Z17" s="2"/>
    </row>
    <row r="18" spans="1:26" ht="15">
      <c r="A18" s="132" t="s">
        <v>137</v>
      </c>
      <c r="B18" s="128" t="s">
        <v>145</v>
      </c>
      <c r="C18" s="1" t="s">
        <v>214</v>
      </c>
      <c r="D18" s="182">
        <v>15</v>
      </c>
      <c r="E18" s="12" t="s">
        <v>38</v>
      </c>
      <c r="F18" s="53" t="s">
        <v>47</v>
      </c>
      <c r="G18" s="12" t="s">
        <v>146</v>
      </c>
      <c r="H18" s="111" t="s">
        <v>125</v>
      </c>
      <c r="I18" s="148">
        <v>0</v>
      </c>
      <c r="J18" s="32">
        <v>0</v>
      </c>
      <c r="K18" s="32">
        <v>2000</v>
      </c>
      <c r="L18" s="32">
        <v>0</v>
      </c>
      <c r="M18" s="32">
        <v>0</v>
      </c>
      <c r="N18" s="33">
        <v>0</v>
      </c>
      <c r="O18" s="34">
        <f t="shared" si="0"/>
        <v>2000</v>
      </c>
      <c r="P18" s="34">
        <v>0</v>
      </c>
      <c r="Q18" s="85">
        <f t="shared" si="1"/>
        <v>171885</v>
      </c>
      <c r="R18" s="81" t="s">
        <v>164</v>
      </c>
      <c r="S18" s="89" t="s">
        <v>174</v>
      </c>
      <c r="T18" s="89"/>
      <c r="U18" s="89" t="s">
        <v>9</v>
      </c>
      <c r="V18" s="59"/>
      <c r="W18" s="2"/>
      <c r="X18" s="2"/>
      <c r="Y18" s="2"/>
      <c r="Z18" s="2"/>
    </row>
    <row r="19" spans="1:26" ht="15">
      <c r="A19" s="132" t="s">
        <v>137</v>
      </c>
      <c r="B19" s="128" t="s">
        <v>147</v>
      </c>
      <c r="C19" s="1" t="s">
        <v>214</v>
      </c>
      <c r="D19" s="182">
        <v>12</v>
      </c>
      <c r="E19" s="53" t="s">
        <v>78</v>
      </c>
      <c r="F19" s="53" t="s">
        <v>47</v>
      </c>
      <c r="G19" s="12" t="s">
        <v>148</v>
      </c>
      <c r="H19" s="111" t="s">
        <v>126</v>
      </c>
      <c r="I19" s="148">
        <v>0</v>
      </c>
      <c r="J19" s="32">
        <v>0</v>
      </c>
      <c r="K19" s="32">
        <v>2000</v>
      </c>
      <c r="L19" s="32">
        <v>0</v>
      </c>
      <c r="M19" s="32">
        <v>0</v>
      </c>
      <c r="N19" s="33">
        <v>0</v>
      </c>
      <c r="O19" s="34">
        <f t="shared" si="0"/>
        <v>2000</v>
      </c>
      <c r="P19" s="34">
        <v>0</v>
      </c>
      <c r="Q19" s="85">
        <f t="shared" si="1"/>
        <v>173885</v>
      </c>
      <c r="R19" s="81" t="s">
        <v>165</v>
      </c>
      <c r="S19" s="89" t="s">
        <v>17</v>
      </c>
      <c r="T19" s="89" t="s">
        <v>171</v>
      </c>
      <c r="U19" s="89"/>
      <c r="V19" s="59"/>
      <c r="W19" s="2"/>
      <c r="X19" s="2"/>
      <c r="Y19" s="2"/>
      <c r="Z19" s="2"/>
    </row>
    <row r="20" spans="1:26" ht="15">
      <c r="A20" s="132" t="s">
        <v>137</v>
      </c>
      <c r="B20" s="128" t="s">
        <v>147</v>
      </c>
      <c r="C20" s="1" t="s">
        <v>214</v>
      </c>
      <c r="D20" s="182">
        <v>1</v>
      </c>
      <c r="E20" s="53" t="s">
        <v>87</v>
      </c>
      <c r="F20" s="53" t="s">
        <v>47</v>
      </c>
      <c r="G20" s="12" t="s">
        <v>148</v>
      </c>
      <c r="H20" s="111" t="s">
        <v>127</v>
      </c>
      <c r="I20" s="148">
        <v>0</v>
      </c>
      <c r="J20" s="32">
        <v>0</v>
      </c>
      <c r="K20" s="32">
        <v>2000</v>
      </c>
      <c r="L20" s="32">
        <v>0</v>
      </c>
      <c r="M20" s="32">
        <v>0</v>
      </c>
      <c r="N20" s="33">
        <v>0</v>
      </c>
      <c r="O20" s="34">
        <f t="shared" si="0"/>
        <v>2000</v>
      </c>
      <c r="P20" s="34">
        <v>0</v>
      </c>
      <c r="Q20" s="85">
        <f t="shared" si="1"/>
        <v>175885</v>
      </c>
      <c r="R20" s="81" t="s">
        <v>166</v>
      </c>
      <c r="S20" s="89" t="s">
        <v>90</v>
      </c>
      <c r="T20" s="89" t="s">
        <v>171</v>
      </c>
      <c r="U20" s="89"/>
      <c r="V20" s="59"/>
      <c r="W20" s="2"/>
      <c r="X20" s="2"/>
      <c r="Y20" s="2"/>
      <c r="Z20" s="2"/>
    </row>
    <row r="21" spans="1:26" ht="15">
      <c r="A21" s="132" t="s">
        <v>137</v>
      </c>
      <c r="B21" s="128" t="s">
        <v>147</v>
      </c>
      <c r="C21" s="1" t="s">
        <v>214</v>
      </c>
      <c r="D21" s="182">
        <v>14</v>
      </c>
      <c r="E21" s="53" t="s">
        <v>75</v>
      </c>
      <c r="F21" s="53" t="s">
        <v>47</v>
      </c>
      <c r="G21" s="12" t="s">
        <v>149</v>
      </c>
      <c r="H21" s="111" t="s">
        <v>128</v>
      </c>
      <c r="I21" s="148">
        <v>0</v>
      </c>
      <c r="J21" s="32">
        <v>0</v>
      </c>
      <c r="K21" s="32">
        <v>2000</v>
      </c>
      <c r="L21" s="32">
        <v>0</v>
      </c>
      <c r="M21" s="32">
        <v>0</v>
      </c>
      <c r="N21" s="33">
        <v>0</v>
      </c>
      <c r="O21" s="34">
        <f t="shared" si="0"/>
        <v>2000</v>
      </c>
      <c r="P21" s="34">
        <v>0</v>
      </c>
      <c r="Q21" s="85">
        <f t="shared" si="1"/>
        <v>177885</v>
      </c>
      <c r="R21" s="81" t="s">
        <v>167</v>
      </c>
      <c r="S21" s="89" t="s">
        <v>73</v>
      </c>
      <c r="T21" s="89" t="s">
        <v>171</v>
      </c>
      <c r="U21" s="89"/>
      <c r="V21" s="59"/>
      <c r="W21" s="2"/>
      <c r="X21" s="2"/>
      <c r="Y21" s="2"/>
      <c r="Z21" s="2"/>
    </row>
    <row r="22" spans="1:26" ht="15">
      <c r="A22" s="132" t="s">
        <v>137</v>
      </c>
      <c r="B22" s="128" t="s">
        <v>147</v>
      </c>
      <c r="C22" s="1" t="s">
        <v>214</v>
      </c>
      <c r="D22" s="160">
        <v>16</v>
      </c>
      <c r="E22" s="154" t="s">
        <v>179</v>
      </c>
      <c r="F22" s="53" t="s">
        <v>47</v>
      </c>
      <c r="G22" s="12" t="s">
        <v>149</v>
      </c>
      <c r="H22" s="111" t="s">
        <v>129</v>
      </c>
      <c r="I22" s="148">
        <v>0</v>
      </c>
      <c r="J22" s="32">
        <v>0</v>
      </c>
      <c r="K22" s="32">
        <v>2000</v>
      </c>
      <c r="L22" s="32">
        <v>0</v>
      </c>
      <c r="M22" s="32">
        <v>0</v>
      </c>
      <c r="N22" s="33">
        <v>0</v>
      </c>
      <c r="O22" s="34">
        <f t="shared" si="0"/>
        <v>2000</v>
      </c>
      <c r="P22" s="34">
        <v>0</v>
      </c>
      <c r="Q22" s="85">
        <f t="shared" si="1"/>
        <v>179885</v>
      </c>
      <c r="R22" s="81" t="s">
        <v>168</v>
      </c>
      <c r="S22" s="89" t="s">
        <v>175</v>
      </c>
      <c r="T22" s="89" t="s">
        <v>171</v>
      </c>
      <c r="U22" s="89"/>
      <c r="V22" s="59"/>
      <c r="W22" s="2"/>
      <c r="X22" s="2"/>
      <c r="Y22" s="2"/>
      <c r="Z22" s="2"/>
    </row>
    <row r="23" spans="1:26" ht="15">
      <c r="A23" s="132" t="s">
        <v>9</v>
      </c>
      <c r="B23" s="128" t="s">
        <v>152</v>
      </c>
      <c r="C23" s="1" t="s">
        <v>214</v>
      </c>
      <c r="D23" s="182">
        <v>4</v>
      </c>
      <c r="E23" s="53" t="s">
        <v>150</v>
      </c>
      <c r="F23" s="53" t="s">
        <v>47</v>
      </c>
      <c r="G23" s="12" t="s">
        <v>153</v>
      </c>
      <c r="H23" s="111" t="s">
        <v>130</v>
      </c>
      <c r="I23" s="148">
        <v>0</v>
      </c>
      <c r="J23" s="32">
        <v>2000</v>
      </c>
      <c r="K23" s="32">
        <v>0</v>
      </c>
      <c r="L23" s="32"/>
      <c r="M23" s="32">
        <v>0</v>
      </c>
      <c r="N23" s="33">
        <v>0</v>
      </c>
      <c r="O23" s="34">
        <f t="shared" si="0"/>
        <v>2000</v>
      </c>
      <c r="P23" s="34">
        <v>0</v>
      </c>
      <c r="Q23" s="85">
        <f t="shared" si="1"/>
        <v>181885</v>
      </c>
      <c r="R23" s="81">
        <v>10</v>
      </c>
      <c r="S23" s="89" t="s">
        <v>176</v>
      </c>
      <c r="T23" s="89" t="s">
        <v>171</v>
      </c>
      <c r="U23" s="89"/>
      <c r="V23" s="59"/>
      <c r="W23" s="2"/>
      <c r="X23" s="2"/>
      <c r="Y23" s="2"/>
      <c r="Z23" s="2"/>
    </row>
    <row r="24" spans="1:26" ht="15">
      <c r="A24" s="132" t="s">
        <v>9</v>
      </c>
      <c r="B24" s="128" t="s">
        <v>152</v>
      </c>
      <c r="C24" s="1" t="s">
        <v>214</v>
      </c>
      <c r="D24" s="182">
        <v>5</v>
      </c>
      <c r="E24" s="53" t="s">
        <v>151</v>
      </c>
      <c r="F24" s="53" t="s">
        <v>47</v>
      </c>
      <c r="G24" s="12" t="s">
        <v>153</v>
      </c>
      <c r="H24" s="111" t="s">
        <v>131</v>
      </c>
      <c r="I24" s="148">
        <v>0</v>
      </c>
      <c r="J24" s="32">
        <v>2000</v>
      </c>
      <c r="K24" s="32"/>
      <c r="L24" s="32">
        <v>0</v>
      </c>
      <c r="M24" s="32">
        <v>0</v>
      </c>
      <c r="N24" s="33">
        <v>0</v>
      </c>
      <c r="O24" s="34">
        <f t="shared" si="0"/>
        <v>2000</v>
      </c>
      <c r="P24" s="34">
        <v>0</v>
      </c>
      <c r="Q24" s="85">
        <f t="shared" si="1"/>
        <v>183885</v>
      </c>
      <c r="R24" s="81">
        <v>11</v>
      </c>
      <c r="S24" s="89" t="s">
        <v>77</v>
      </c>
      <c r="T24" s="89" t="s">
        <v>171</v>
      </c>
      <c r="U24" s="89"/>
      <c r="V24" s="59"/>
      <c r="W24" s="2"/>
      <c r="X24" s="2"/>
      <c r="Y24" s="2"/>
      <c r="Z24" s="2"/>
    </row>
    <row r="25" spans="1:26" ht="15">
      <c r="A25" s="132" t="s">
        <v>137</v>
      </c>
      <c r="B25" s="128" t="s">
        <v>152</v>
      </c>
      <c r="C25" s="1" t="s">
        <v>214</v>
      </c>
      <c r="D25" s="182">
        <v>13</v>
      </c>
      <c r="E25" s="53" t="s">
        <v>155</v>
      </c>
      <c r="F25" s="53" t="s">
        <v>47</v>
      </c>
      <c r="G25" s="12" t="s">
        <v>153</v>
      </c>
      <c r="H25" s="111" t="s">
        <v>132</v>
      </c>
      <c r="I25" s="148">
        <v>0</v>
      </c>
      <c r="J25" s="32">
        <v>0</v>
      </c>
      <c r="K25" s="32">
        <v>2000</v>
      </c>
      <c r="L25" s="32">
        <v>0</v>
      </c>
      <c r="M25" s="32">
        <v>0</v>
      </c>
      <c r="N25" s="33">
        <v>0</v>
      </c>
      <c r="O25" s="34">
        <f t="shared" si="0"/>
        <v>2000</v>
      </c>
      <c r="P25" s="34">
        <v>0</v>
      </c>
      <c r="Q25" s="85">
        <f t="shared" si="1"/>
        <v>185885</v>
      </c>
      <c r="R25" s="82">
        <v>12</v>
      </c>
      <c r="S25" s="89" t="s">
        <v>177</v>
      </c>
      <c r="T25" s="89" t="s">
        <v>171</v>
      </c>
      <c r="U25" s="89"/>
      <c r="V25" s="59"/>
      <c r="W25" s="2"/>
      <c r="X25" s="2"/>
      <c r="Y25" s="2"/>
      <c r="Z25" s="2"/>
    </row>
    <row r="26" spans="1:26" ht="15">
      <c r="A26" s="132" t="s">
        <v>137</v>
      </c>
      <c r="B26" s="128" t="s">
        <v>152</v>
      </c>
      <c r="C26" s="1" t="s">
        <v>214</v>
      </c>
      <c r="D26" s="182">
        <v>9</v>
      </c>
      <c r="E26" s="53" t="s">
        <v>175</v>
      </c>
      <c r="F26" s="53" t="s">
        <v>47</v>
      </c>
      <c r="G26" s="12" t="s">
        <v>153</v>
      </c>
      <c r="H26" s="111" t="s">
        <v>133</v>
      </c>
      <c r="I26" s="148">
        <v>0</v>
      </c>
      <c r="J26" s="32">
        <v>0</v>
      </c>
      <c r="K26" s="32">
        <v>2000</v>
      </c>
      <c r="L26" s="32">
        <v>0</v>
      </c>
      <c r="M26" s="32">
        <v>0</v>
      </c>
      <c r="N26" s="33">
        <v>0</v>
      </c>
      <c r="O26" s="34">
        <f t="shared" si="0"/>
        <v>2000</v>
      </c>
      <c r="P26" s="34">
        <v>0</v>
      </c>
      <c r="Q26" s="85">
        <f t="shared" si="1"/>
        <v>187885</v>
      </c>
      <c r="R26" s="82">
        <v>13</v>
      </c>
      <c r="S26" s="89" t="s">
        <v>155</v>
      </c>
      <c r="T26" s="89" t="s">
        <v>171</v>
      </c>
      <c r="U26" s="89"/>
      <c r="V26" s="59"/>
      <c r="W26" s="2"/>
      <c r="X26" s="2"/>
      <c r="Y26" s="2"/>
      <c r="Z26" s="2"/>
    </row>
    <row r="27" spans="1:26" ht="15">
      <c r="A27" s="132" t="s">
        <v>137</v>
      </c>
      <c r="B27" s="128" t="s">
        <v>156</v>
      </c>
      <c r="C27" s="1" t="s">
        <v>214</v>
      </c>
      <c r="D27" s="182">
        <v>6</v>
      </c>
      <c r="E27" s="53" t="s">
        <v>17</v>
      </c>
      <c r="F27" s="53" t="s">
        <v>47</v>
      </c>
      <c r="G27" s="12" t="s">
        <v>157</v>
      </c>
      <c r="H27" s="111" t="s">
        <v>134</v>
      </c>
      <c r="I27" s="148">
        <v>0</v>
      </c>
      <c r="J27" s="32">
        <v>0</v>
      </c>
      <c r="K27" s="32">
        <v>2000</v>
      </c>
      <c r="L27" s="32">
        <v>0</v>
      </c>
      <c r="M27" s="32">
        <v>0</v>
      </c>
      <c r="N27" s="33">
        <v>0</v>
      </c>
      <c r="O27" s="34">
        <f t="shared" si="0"/>
        <v>2000</v>
      </c>
      <c r="P27" s="34">
        <v>0</v>
      </c>
      <c r="Q27" s="85">
        <f t="shared" si="1"/>
        <v>189885</v>
      </c>
      <c r="R27" s="82">
        <v>14</v>
      </c>
      <c r="S27" s="89" t="s">
        <v>50</v>
      </c>
      <c r="T27" s="89" t="s">
        <v>171</v>
      </c>
      <c r="U27" s="89"/>
      <c r="V27" s="59"/>
      <c r="W27" s="2"/>
      <c r="X27" s="2"/>
      <c r="Y27" s="2"/>
      <c r="Z27" s="2"/>
    </row>
    <row r="28" spans="1:26" ht="15">
      <c r="A28" s="132" t="s">
        <v>137</v>
      </c>
      <c r="B28" s="128" t="s">
        <v>156</v>
      </c>
      <c r="C28" s="1" t="s">
        <v>214</v>
      </c>
      <c r="D28" s="182">
        <v>7</v>
      </c>
      <c r="E28" s="53" t="s">
        <v>90</v>
      </c>
      <c r="F28" s="53" t="s">
        <v>47</v>
      </c>
      <c r="G28" s="12" t="s">
        <v>157</v>
      </c>
      <c r="H28" s="111" t="s">
        <v>135</v>
      </c>
      <c r="I28" s="148"/>
      <c r="J28" s="32">
        <v>0</v>
      </c>
      <c r="K28" s="32">
        <v>2000</v>
      </c>
      <c r="L28" s="32">
        <v>0</v>
      </c>
      <c r="M28" s="32">
        <v>0</v>
      </c>
      <c r="N28" s="33">
        <v>0</v>
      </c>
      <c r="O28" s="34">
        <f t="shared" si="0"/>
        <v>2000</v>
      </c>
      <c r="P28" s="34">
        <v>0</v>
      </c>
      <c r="Q28" s="85">
        <f t="shared" si="1"/>
        <v>191885</v>
      </c>
      <c r="R28" s="82">
        <v>15</v>
      </c>
      <c r="S28" s="89" t="s">
        <v>178</v>
      </c>
      <c r="T28" s="89" t="s">
        <v>171</v>
      </c>
      <c r="U28" s="89"/>
      <c r="V28" s="59"/>
      <c r="W28" s="2"/>
      <c r="X28" s="2"/>
      <c r="Y28" s="2"/>
      <c r="Z28" s="2"/>
    </row>
    <row r="29" spans="1:26" ht="15">
      <c r="A29" s="132" t="s">
        <v>137</v>
      </c>
      <c r="B29" s="128" t="s">
        <v>158</v>
      </c>
      <c r="C29" s="1" t="s">
        <v>214</v>
      </c>
      <c r="D29" s="182">
        <v>2</v>
      </c>
      <c r="E29" s="53" t="s">
        <v>83</v>
      </c>
      <c r="F29" s="53" t="s">
        <v>47</v>
      </c>
      <c r="G29" s="12" t="s">
        <v>159</v>
      </c>
      <c r="H29" s="111" t="s">
        <v>136</v>
      </c>
      <c r="I29" s="148"/>
      <c r="J29" s="32">
        <v>0</v>
      </c>
      <c r="K29" s="32">
        <v>2000</v>
      </c>
      <c r="L29" s="32">
        <v>0</v>
      </c>
      <c r="M29" s="32">
        <v>0</v>
      </c>
      <c r="N29" s="33">
        <v>0</v>
      </c>
      <c r="O29" s="34">
        <f t="shared" si="0"/>
        <v>2000</v>
      </c>
      <c r="P29" s="34">
        <v>0</v>
      </c>
      <c r="Q29" s="85">
        <f t="shared" si="1"/>
        <v>193885</v>
      </c>
      <c r="R29" s="82">
        <v>16</v>
      </c>
      <c r="S29" s="89" t="s">
        <v>179</v>
      </c>
      <c r="T29" s="89" t="s">
        <v>171</v>
      </c>
      <c r="U29" s="89"/>
      <c r="V29" s="59"/>
      <c r="W29" s="2"/>
      <c r="X29" s="2"/>
      <c r="Y29" s="2"/>
      <c r="Z29" s="2"/>
    </row>
    <row r="30" spans="1:26" ht="15">
      <c r="A30" s="132" t="s">
        <v>137</v>
      </c>
      <c r="B30" s="128" t="s">
        <v>158</v>
      </c>
      <c r="C30" s="1" t="s">
        <v>214</v>
      </c>
      <c r="D30" s="182">
        <v>3</v>
      </c>
      <c r="E30" s="53" t="s">
        <v>84</v>
      </c>
      <c r="F30" s="53" t="s">
        <v>47</v>
      </c>
      <c r="G30" s="12" t="s">
        <v>159</v>
      </c>
      <c r="H30" s="111" t="s">
        <v>172</v>
      </c>
      <c r="I30" s="148">
        <v>0</v>
      </c>
      <c r="J30" s="32">
        <v>0</v>
      </c>
      <c r="K30" s="32">
        <v>2000</v>
      </c>
      <c r="L30" s="32">
        <v>0</v>
      </c>
      <c r="M30" s="32">
        <v>0</v>
      </c>
      <c r="N30" s="33">
        <v>0</v>
      </c>
      <c r="O30" s="34">
        <f t="shared" si="0"/>
        <v>2000</v>
      </c>
      <c r="P30" s="34">
        <v>0</v>
      </c>
      <c r="Q30" s="85">
        <f t="shared" si="1"/>
        <v>195885</v>
      </c>
      <c r="R30" s="85"/>
      <c r="S30" s="85"/>
      <c r="T30" s="85"/>
      <c r="U30" s="35"/>
      <c r="V30" s="59"/>
      <c r="W30" s="2"/>
      <c r="X30" s="2"/>
      <c r="Y30" s="2"/>
      <c r="Z30" s="2"/>
    </row>
    <row r="31" spans="1:26" ht="15">
      <c r="A31" s="132" t="s">
        <v>137</v>
      </c>
      <c r="B31" s="204" t="s">
        <v>138</v>
      </c>
      <c r="C31" s="205" t="s">
        <v>217</v>
      </c>
      <c r="D31" s="206">
        <v>0</v>
      </c>
      <c r="E31" s="207" t="s">
        <v>120</v>
      </c>
      <c r="F31" s="207" t="s">
        <v>228</v>
      </c>
      <c r="G31" s="208"/>
      <c r="H31" s="209"/>
      <c r="I31" s="210">
        <v>0</v>
      </c>
      <c r="J31" s="32">
        <v>0</v>
      </c>
      <c r="K31" s="32">
        <v>0</v>
      </c>
      <c r="L31" s="32">
        <v>0</v>
      </c>
      <c r="M31" s="32">
        <v>0</v>
      </c>
      <c r="N31" s="33">
        <v>0</v>
      </c>
      <c r="O31" s="34">
        <v>820</v>
      </c>
      <c r="P31" s="34">
        <v>0</v>
      </c>
      <c r="Q31" s="85">
        <f t="shared" si="1"/>
        <v>196705</v>
      </c>
      <c r="R31" s="85"/>
      <c r="S31" s="85"/>
      <c r="T31" s="85"/>
      <c r="U31" s="35"/>
      <c r="V31" s="59"/>
      <c r="W31" s="2"/>
      <c r="X31" s="2"/>
      <c r="Y31" s="2"/>
      <c r="Z31" s="2"/>
    </row>
    <row r="32" spans="1:26" ht="15">
      <c r="A32" s="203" t="s">
        <v>137</v>
      </c>
      <c r="B32" s="128" t="s">
        <v>138</v>
      </c>
      <c r="C32" s="1" t="s">
        <v>219</v>
      </c>
      <c r="D32" s="182">
        <v>0</v>
      </c>
      <c r="E32" s="53" t="s">
        <v>120</v>
      </c>
      <c r="F32" s="53" t="s">
        <v>229</v>
      </c>
      <c r="G32" s="12" t="s">
        <v>226</v>
      </c>
      <c r="H32" s="111" t="s">
        <v>227</v>
      </c>
      <c r="I32" s="148">
        <v>0</v>
      </c>
      <c r="J32" s="32">
        <v>0</v>
      </c>
      <c r="K32" s="32">
        <v>0</v>
      </c>
      <c r="L32" s="32">
        <v>0</v>
      </c>
      <c r="M32" s="32">
        <v>0</v>
      </c>
      <c r="N32" s="33">
        <v>0</v>
      </c>
      <c r="O32" s="34">
        <f t="shared" ref="O32" si="2">SUM(I32:N32)</f>
        <v>0</v>
      </c>
      <c r="P32" s="34">
        <v>123</v>
      </c>
      <c r="Q32" s="85">
        <f t="shared" si="1"/>
        <v>196582</v>
      </c>
      <c r="R32" s="85"/>
      <c r="S32" s="85"/>
      <c r="T32" s="85"/>
      <c r="U32" s="35"/>
      <c r="V32" s="59"/>
      <c r="W32" s="2"/>
      <c r="X32" s="2"/>
      <c r="Y32" s="2"/>
      <c r="Z32" s="2"/>
    </row>
    <row r="33" spans="1:26" ht="15">
      <c r="A33" s="203" t="s">
        <v>137</v>
      </c>
      <c r="B33" s="128" t="s">
        <v>138</v>
      </c>
      <c r="C33" s="1" t="s">
        <v>219</v>
      </c>
      <c r="D33" s="182">
        <v>0</v>
      </c>
      <c r="E33" s="53" t="s">
        <v>120</v>
      </c>
      <c r="F33" s="53" t="s">
        <v>230</v>
      </c>
      <c r="G33" s="12"/>
      <c r="H33" s="111"/>
      <c r="I33" s="148">
        <v>0</v>
      </c>
      <c r="J33" s="32">
        <v>0</v>
      </c>
      <c r="K33" s="32">
        <v>0</v>
      </c>
      <c r="L33" s="32">
        <v>0</v>
      </c>
      <c r="M33" s="32">
        <v>0</v>
      </c>
      <c r="N33" s="33">
        <v>0</v>
      </c>
      <c r="O33" s="34">
        <f t="shared" ref="O33" si="3">SUM(I33:N33)</f>
        <v>0</v>
      </c>
      <c r="P33" s="34">
        <v>2500</v>
      </c>
      <c r="Q33" s="85">
        <f t="shared" si="1"/>
        <v>194082</v>
      </c>
      <c r="R33" s="85"/>
      <c r="S33" s="85"/>
      <c r="T33" s="85"/>
      <c r="U33" s="35"/>
      <c r="V33" s="59"/>
      <c r="W33" s="2"/>
      <c r="X33" s="2"/>
      <c r="Y33" s="2"/>
      <c r="Z33" s="2"/>
    </row>
    <row r="34" spans="1:26" ht="15">
      <c r="A34" s="203" t="s">
        <v>137</v>
      </c>
      <c r="B34" s="128" t="s">
        <v>138</v>
      </c>
      <c r="C34" s="1" t="s">
        <v>219</v>
      </c>
      <c r="D34" s="182">
        <v>0</v>
      </c>
      <c r="E34" s="53" t="s">
        <v>120</v>
      </c>
      <c r="F34" s="53" t="s">
        <v>232</v>
      </c>
      <c r="G34" s="12" t="s">
        <v>231</v>
      </c>
      <c r="H34" s="111"/>
      <c r="I34" s="210">
        <v>0</v>
      </c>
      <c r="J34" s="32">
        <v>0</v>
      </c>
      <c r="K34" s="32">
        <v>0</v>
      </c>
      <c r="L34" s="32">
        <v>0</v>
      </c>
      <c r="M34" s="32">
        <v>0</v>
      </c>
      <c r="N34" s="33">
        <v>0</v>
      </c>
      <c r="O34" s="34">
        <v>0</v>
      </c>
      <c r="P34" s="34">
        <v>300</v>
      </c>
      <c r="Q34" s="85">
        <f t="shared" si="1"/>
        <v>193782</v>
      </c>
      <c r="R34" s="85"/>
      <c r="S34" s="85"/>
      <c r="T34" s="85"/>
      <c r="U34" s="35"/>
      <c r="V34" s="59"/>
      <c r="W34" s="2"/>
      <c r="X34" s="2"/>
      <c r="Y34" s="2"/>
      <c r="Z34" s="2"/>
    </row>
    <row r="35" spans="1:26" ht="15">
      <c r="A35" s="203" t="s">
        <v>137</v>
      </c>
      <c r="B35" s="128" t="s">
        <v>138</v>
      </c>
      <c r="C35" s="1" t="s">
        <v>219</v>
      </c>
      <c r="D35" s="182">
        <v>0</v>
      </c>
      <c r="E35" s="53" t="s">
        <v>120</v>
      </c>
      <c r="F35" s="53" t="s">
        <v>233</v>
      </c>
      <c r="G35" s="12" t="s">
        <v>232</v>
      </c>
      <c r="H35" s="111"/>
      <c r="I35" s="210">
        <v>0</v>
      </c>
      <c r="J35" s="32">
        <v>0</v>
      </c>
      <c r="K35" s="32">
        <v>0</v>
      </c>
      <c r="L35" s="32">
        <v>0</v>
      </c>
      <c r="M35" s="32">
        <v>0</v>
      </c>
      <c r="N35" s="33">
        <v>0</v>
      </c>
      <c r="O35" s="34">
        <v>0</v>
      </c>
      <c r="P35" s="34">
        <v>45</v>
      </c>
      <c r="Q35" s="85">
        <f t="shared" si="1"/>
        <v>193737</v>
      </c>
      <c r="R35" s="85"/>
      <c r="S35" s="85"/>
      <c r="T35" s="85"/>
      <c r="U35" s="35"/>
      <c r="V35" s="59"/>
      <c r="W35" s="2"/>
      <c r="X35" s="2"/>
      <c r="Y35" s="2"/>
      <c r="Z35" s="2"/>
    </row>
    <row r="36" spans="1:26" ht="15">
      <c r="A36" s="203" t="s">
        <v>137</v>
      </c>
      <c r="B36" s="128" t="s">
        <v>138</v>
      </c>
      <c r="C36" s="1" t="s">
        <v>219</v>
      </c>
      <c r="D36" s="182">
        <v>0</v>
      </c>
      <c r="E36" s="53" t="s">
        <v>120</v>
      </c>
      <c r="F36" s="53" t="s">
        <v>234</v>
      </c>
      <c r="G36" s="12" t="s">
        <v>235</v>
      </c>
      <c r="H36" s="111"/>
      <c r="I36" s="210">
        <v>0</v>
      </c>
      <c r="J36" s="32">
        <v>0</v>
      </c>
      <c r="K36" s="32">
        <v>0</v>
      </c>
      <c r="L36" s="32">
        <v>0</v>
      </c>
      <c r="M36" s="32">
        <v>0</v>
      </c>
      <c r="N36" s="33">
        <v>0</v>
      </c>
      <c r="O36" s="34">
        <v>0</v>
      </c>
      <c r="P36" s="34">
        <v>75</v>
      </c>
      <c r="Q36" s="85">
        <f t="shared" si="1"/>
        <v>193662</v>
      </c>
      <c r="R36" s="85"/>
      <c r="S36" s="85"/>
      <c r="T36" s="85"/>
      <c r="U36" s="35"/>
      <c r="V36" s="59"/>
      <c r="W36" s="2"/>
      <c r="X36" s="2"/>
      <c r="Y36" s="2"/>
      <c r="Z36" s="2"/>
    </row>
    <row r="37" spans="1:26" ht="15.75" thickBot="1">
      <c r="A37" s="203" t="s">
        <v>137</v>
      </c>
      <c r="B37" s="128" t="s">
        <v>138</v>
      </c>
      <c r="C37" s="1" t="s">
        <v>219</v>
      </c>
      <c r="D37" s="182">
        <v>0</v>
      </c>
      <c r="E37" s="53" t="s">
        <v>120</v>
      </c>
      <c r="F37" s="207" t="s">
        <v>234</v>
      </c>
      <c r="G37" s="208" t="s">
        <v>235</v>
      </c>
      <c r="H37" s="209" t="s">
        <v>236</v>
      </c>
      <c r="I37" s="210">
        <v>0</v>
      </c>
      <c r="J37" s="32">
        <v>0</v>
      </c>
      <c r="K37" s="32">
        <v>0</v>
      </c>
      <c r="L37" s="32">
        <v>0</v>
      </c>
      <c r="M37" s="32">
        <v>0</v>
      </c>
      <c r="N37" s="33">
        <v>0</v>
      </c>
      <c r="O37" s="34">
        <v>0</v>
      </c>
      <c r="P37" s="34">
        <v>12</v>
      </c>
      <c r="Q37" s="85">
        <f t="shared" si="1"/>
        <v>193650</v>
      </c>
      <c r="R37" s="85"/>
      <c r="S37" s="85"/>
      <c r="T37" s="85"/>
      <c r="U37" s="35"/>
      <c r="V37" s="59"/>
      <c r="W37" s="2"/>
      <c r="X37" s="2"/>
      <c r="Y37" s="2"/>
      <c r="Z37" s="2"/>
    </row>
    <row r="38" spans="1:26" ht="16.5" thickBot="1">
      <c r="A38" s="77" t="s">
        <v>137</v>
      </c>
      <c r="B38" s="211"/>
      <c r="C38" s="211"/>
      <c r="D38" s="211"/>
      <c r="E38" s="212"/>
      <c r="F38" s="212"/>
      <c r="G38" s="212"/>
      <c r="H38" s="213"/>
      <c r="I38" s="76">
        <f t="shared" ref="I38:N38" si="4">SUM(I14:I37)</f>
        <v>0</v>
      </c>
      <c r="J38" s="39">
        <f t="shared" si="4"/>
        <v>4000</v>
      </c>
      <c r="K38" s="39">
        <f t="shared" si="4"/>
        <v>28000</v>
      </c>
      <c r="L38" s="39">
        <f t="shared" si="4"/>
        <v>10000</v>
      </c>
      <c r="M38" s="38">
        <f t="shared" si="4"/>
        <v>0</v>
      </c>
      <c r="N38" s="38">
        <f t="shared" si="4"/>
        <v>0</v>
      </c>
      <c r="O38" s="69">
        <f>SUM(O12:O37)</f>
        <v>42820</v>
      </c>
      <c r="P38" s="69">
        <f>SUM(P12:P37)</f>
        <v>3055</v>
      </c>
      <c r="Q38" s="37">
        <f>Q13-P38+O38</f>
        <v>193650</v>
      </c>
      <c r="R38" s="37"/>
      <c r="S38" s="37"/>
      <c r="T38" s="37"/>
      <c r="U38" s="69"/>
      <c r="V38" s="59"/>
      <c r="W38" s="2"/>
      <c r="X38" s="2"/>
      <c r="Y38" s="2"/>
      <c r="Z38" s="2"/>
    </row>
    <row r="39" spans="1:26">
      <c r="A39" s="49" t="s">
        <v>76</v>
      </c>
      <c r="B39" s="49"/>
      <c r="C39" s="49"/>
      <c r="D39" s="64"/>
      <c r="V39" s="49" t="s">
        <v>76</v>
      </c>
      <c r="W39" s="2"/>
      <c r="X39" s="2"/>
      <c r="Y39" s="2"/>
      <c r="Z39" s="2"/>
    </row>
    <row r="40" spans="1:26">
      <c r="V40" s="2"/>
      <c r="W40" s="2"/>
      <c r="X40" s="2"/>
      <c r="Y40" s="2"/>
      <c r="Z40" s="2"/>
    </row>
    <row r="41" spans="1:26">
      <c r="V41" s="2"/>
      <c r="W41" s="2"/>
      <c r="X41" s="2"/>
      <c r="Y41" s="2"/>
      <c r="Z41" s="2"/>
    </row>
    <row r="42" spans="1:26">
      <c r="O42" s="10"/>
      <c r="P42" s="10"/>
      <c r="Q42" s="10"/>
      <c r="R42" s="10"/>
      <c r="S42" s="10"/>
      <c r="T42" s="10"/>
      <c r="U42" s="11"/>
      <c r="V42" s="2"/>
      <c r="W42" s="2"/>
      <c r="X42" s="2"/>
      <c r="Y42" s="2"/>
      <c r="Z42" s="2"/>
    </row>
    <row r="43" spans="1:26">
      <c r="O43" s="11"/>
      <c r="P43" s="11"/>
      <c r="Q43" s="11"/>
      <c r="R43" s="11"/>
      <c r="S43" s="11"/>
      <c r="T43" s="11"/>
      <c r="U43" s="11"/>
      <c r="V43" s="2"/>
      <c r="W43" s="2"/>
      <c r="X43" s="2"/>
      <c r="Y43" s="2"/>
      <c r="Z43" s="2"/>
    </row>
  </sheetData>
  <mergeCells count="9">
    <mergeCell ref="A9:E9"/>
    <mergeCell ref="F9:G9"/>
    <mergeCell ref="I12:N12"/>
    <mergeCell ref="A1:U1"/>
    <mergeCell ref="A2:U2"/>
    <mergeCell ref="A4:U4"/>
    <mergeCell ref="A6:U6"/>
    <mergeCell ref="A8:E8"/>
    <mergeCell ref="F8:G8"/>
  </mergeCells>
  <pageMargins left="0.25" right="0" top="0.25" bottom="0.5" header="0" footer="0.5"/>
  <pageSetup scale="80" orientation="landscape" r:id="rId1"/>
  <headerFooter alignWithMargins="0">
    <oddFooter>&amp;LE : B.Karim-(SDC---)-Bank Statement&amp;CMd. Bazlul Karim, Accountant,SDC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topLeftCell="A10" workbookViewId="0">
      <selection activeCell="I13" sqref="I13:N13"/>
    </sheetView>
  </sheetViews>
  <sheetFormatPr defaultRowHeight="12.75"/>
  <cols>
    <col min="1" max="1" width="8.140625" bestFit="1" customWidth="1"/>
    <col min="2" max="2" width="10.140625" bestFit="1" customWidth="1"/>
    <col min="3" max="3" width="17.140625" bestFit="1" customWidth="1"/>
    <col min="4" max="4" width="8.140625" customWidth="1"/>
    <col min="5" max="5" width="14.140625" bestFit="1" customWidth="1"/>
    <col min="6" max="6" width="19.7109375" bestFit="1" customWidth="1"/>
    <col min="7" max="7" width="11.7109375" bestFit="1" customWidth="1"/>
    <col min="8" max="8" width="11.5703125" bestFit="1" customWidth="1"/>
    <col min="9" max="9" width="8.85546875" customWidth="1"/>
    <col min="10" max="10" width="14.28515625" customWidth="1"/>
    <col min="11" max="11" width="12" customWidth="1"/>
    <col min="12" max="13" width="13.7109375" bestFit="1" customWidth="1"/>
    <col min="14" max="14" width="8.28515625" customWidth="1"/>
    <col min="15" max="15" width="11" bestFit="1" customWidth="1"/>
    <col min="16" max="16" width="13" bestFit="1" customWidth="1"/>
    <col min="17" max="20" width="13" customWidth="1"/>
    <col min="21" max="21" width="11" bestFit="1" customWidth="1"/>
    <col min="23" max="24" width="9.28515625" bestFit="1" customWidth="1"/>
    <col min="25" max="25" width="10.28515625" bestFit="1" customWidth="1"/>
  </cols>
  <sheetData>
    <row r="1" spans="1:26" ht="45">
      <c r="A1" s="355" t="s">
        <v>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6" s="7" customFormat="1" ht="18">
      <c r="A2" s="356" t="s">
        <v>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</row>
    <row r="3" spans="1:26" s="7" customFormat="1" ht="18">
      <c r="A3" s="58"/>
      <c r="B3" s="104"/>
      <c r="C3" s="104"/>
      <c r="D3" s="9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99"/>
      <c r="R3" s="99"/>
      <c r="S3" s="99"/>
      <c r="T3" s="99"/>
      <c r="U3" s="58"/>
    </row>
    <row r="4" spans="1:26" ht="30">
      <c r="A4" s="357" t="s">
        <v>14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</row>
    <row r="5" spans="1:26" s="7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6" ht="18">
      <c r="A6" s="358" t="s">
        <v>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6" s="7" customFormat="1" ht="15.75" thickBot="1">
      <c r="A7" s="61"/>
      <c r="B7" s="61"/>
      <c r="C7" s="61"/>
      <c r="D7" s="61"/>
      <c r="E7" s="8"/>
      <c r="F7" s="8"/>
      <c r="G7" s="8"/>
      <c r="H7" s="8"/>
      <c r="I7" s="8"/>
      <c r="J7" s="8"/>
      <c r="K7" s="8"/>
      <c r="L7" s="8"/>
      <c r="M7" s="8"/>
      <c r="N7" s="8"/>
      <c r="O7" s="61"/>
      <c r="P7" s="61"/>
      <c r="Q7" s="61"/>
      <c r="R7" s="61"/>
      <c r="S7" s="61"/>
      <c r="T7" s="61"/>
      <c r="U7" s="61"/>
    </row>
    <row r="8" spans="1:26" ht="15.75">
      <c r="A8" s="116" t="s">
        <v>12</v>
      </c>
      <c r="B8" s="117"/>
      <c r="C8" s="117"/>
      <c r="D8" s="117"/>
      <c r="E8" s="118"/>
      <c r="F8" s="387" t="s">
        <v>23</v>
      </c>
      <c r="G8" s="388"/>
      <c r="H8" s="16"/>
      <c r="I8" s="2"/>
      <c r="J8" s="2"/>
      <c r="K8" s="2"/>
      <c r="L8" s="2"/>
      <c r="M8" s="2"/>
      <c r="N8" s="2"/>
      <c r="O8" s="2"/>
      <c r="P8" s="21" t="s">
        <v>30</v>
      </c>
      <c r="Q8" s="105" t="s">
        <v>69</v>
      </c>
      <c r="R8" s="51"/>
      <c r="S8" s="51"/>
      <c r="T8" s="51"/>
    </row>
    <row r="9" spans="1:26" ht="16.5" thickBot="1">
      <c r="A9" s="119" t="s">
        <v>22</v>
      </c>
      <c r="B9" s="120"/>
      <c r="C9" s="120"/>
      <c r="D9" s="120"/>
      <c r="E9" s="121"/>
      <c r="F9" s="381" t="s">
        <v>13</v>
      </c>
      <c r="G9" s="382"/>
      <c r="H9" s="16"/>
      <c r="I9" s="2"/>
      <c r="J9" s="2"/>
      <c r="K9" s="2"/>
      <c r="L9" s="2"/>
      <c r="M9" s="2"/>
      <c r="N9" s="2"/>
      <c r="O9" s="2"/>
      <c r="P9" s="22" t="s">
        <v>2</v>
      </c>
      <c r="Q9" s="62" t="s">
        <v>218</v>
      </c>
      <c r="R9" s="51"/>
      <c r="S9" s="51"/>
      <c r="T9" s="51"/>
    </row>
    <row r="10" spans="1:26" ht="15.75">
      <c r="A10" s="50"/>
      <c r="B10" s="50"/>
      <c r="C10" s="50"/>
      <c r="D10" s="50"/>
      <c r="E10" s="63"/>
      <c r="F10" s="16"/>
      <c r="G10" s="16"/>
      <c r="H10" s="16"/>
      <c r="I10" s="2"/>
      <c r="J10" s="2"/>
      <c r="K10" s="2"/>
      <c r="L10" s="2"/>
      <c r="M10" s="2"/>
      <c r="N10" s="2"/>
      <c r="O10" s="2"/>
      <c r="P10" s="51"/>
      <c r="Q10" s="52"/>
      <c r="R10" s="51"/>
      <c r="S10" s="51"/>
      <c r="T10" s="51"/>
    </row>
    <row r="11" spans="1:26" ht="13.5" thickBot="1">
      <c r="A11" s="64" t="s">
        <v>76</v>
      </c>
      <c r="B11" s="64"/>
      <c r="C11" s="64"/>
      <c r="D11" s="64"/>
      <c r="E11" s="2"/>
      <c r="F11" s="2"/>
      <c r="G11" s="2"/>
      <c r="H11" s="49" t="s">
        <v>76</v>
      </c>
      <c r="I11" s="49" t="s">
        <v>76</v>
      </c>
      <c r="J11" s="49" t="s">
        <v>76</v>
      </c>
      <c r="K11" s="49" t="s">
        <v>76</v>
      </c>
      <c r="L11" s="49" t="s">
        <v>76</v>
      </c>
      <c r="M11" s="49" t="s">
        <v>76</v>
      </c>
      <c r="N11" s="49" t="s">
        <v>76</v>
      </c>
      <c r="O11" s="23"/>
      <c r="P11" s="23"/>
      <c r="Q11" s="2"/>
      <c r="R11" s="49" t="s">
        <v>76</v>
      </c>
      <c r="S11" s="49" t="s">
        <v>76</v>
      </c>
      <c r="T11" s="49" t="s">
        <v>76</v>
      </c>
      <c r="U11" s="59"/>
      <c r="V11" s="49" t="s">
        <v>76</v>
      </c>
    </row>
    <row r="12" spans="1:26" ht="16.5" thickBot="1">
      <c r="A12" s="101" t="s">
        <v>86</v>
      </c>
      <c r="B12" s="102" t="s">
        <v>0</v>
      </c>
      <c r="C12" s="103" t="s">
        <v>1</v>
      </c>
      <c r="D12" s="9" t="s">
        <v>154</v>
      </c>
      <c r="E12" s="3" t="s">
        <v>85</v>
      </c>
      <c r="F12" s="5" t="s">
        <v>18</v>
      </c>
      <c r="G12" s="3" t="s">
        <v>91</v>
      </c>
      <c r="H12" s="70" t="s">
        <v>72</v>
      </c>
      <c r="I12" s="380" t="s">
        <v>32</v>
      </c>
      <c r="J12" s="348"/>
      <c r="K12" s="349"/>
      <c r="L12" s="349"/>
      <c r="M12" s="350"/>
      <c r="N12" s="351"/>
      <c r="O12" s="56" t="s">
        <v>20</v>
      </c>
      <c r="P12" s="24" t="s">
        <v>4</v>
      </c>
      <c r="Q12" s="48" t="s">
        <v>3</v>
      </c>
      <c r="R12" s="14" t="s">
        <v>154</v>
      </c>
      <c r="S12" s="83" t="s">
        <v>169</v>
      </c>
      <c r="T12" s="83" t="s">
        <v>180</v>
      </c>
      <c r="U12" s="83" t="s">
        <v>170</v>
      </c>
      <c r="V12" s="59"/>
      <c r="W12" s="2"/>
      <c r="X12" s="2"/>
      <c r="Y12" s="2"/>
      <c r="Z12" s="2"/>
    </row>
    <row r="13" spans="1:26" ht="16.5" thickBot="1">
      <c r="A13" s="139" t="str">
        <f>Q8</f>
        <v>NOV'18</v>
      </c>
      <c r="B13" s="140" t="s">
        <v>10</v>
      </c>
      <c r="C13" s="141"/>
      <c r="D13" s="107"/>
      <c r="E13" s="43"/>
      <c r="F13" s="43"/>
      <c r="G13" s="43"/>
      <c r="H13" s="71"/>
      <c r="I13" s="18" t="s">
        <v>19</v>
      </c>
      <c r="J13" s="19" t="s">
        <v>81</v>
      </c>
      <c r="K13" s="19" t="s">
        <v>33</v>
      </c>
      <c r="L13" s="20" t="s">
        <v>215</v>
      </c>
      <c r="M13" s="20" t="s">
        <v>216</v>
      </c>
      <c r="N13" s="20" t="s">
        <v>80</v>
      </c>
      <c r="O13" s="57" t="s">
        <v>5</v>
      </c>
      <c r="P13" s="25" t="s">
        <v>21</v>
      </c>
      <c r="Q13" s="65">
        <v>101885</v>
      </c>
      <c r="R13" s="25"/>
      <c r="S13" s="86"/>
      <c r="T13" s="86" t="str">
        <f>Q8</f>
        <v>NOV'18</v>
      </c>
      <c r="U13" s="86"/>
      <c r="V13" s="59"/>
      <c r="W13" s="2"/>
      <c r="X13" s="2"/>
      <c r="Y13" s="2"/>
      <c r="Z13" s="2"/>
    </row>
    <row r="14" spans="1:26" ht="15">
      <c r="A14" s="137" t="s">
        <v>71</v>
      </c>
      <c r="B14" s="138" t="s">
        <v>70</v>
      </c>
      <c r="C14" s="60" t="s">
        <v>214</v>
      </c>
      <c r="D14" s="122">
        <v>10</v>
      </c>
      <c r="E14" s="110" t="s">
        <v>82</v>
      </c>
      <c r="F14" s="54" t="s">
        <v>206</v>
      </c>
      <c r="G14" s="72" t="s">
        <v>92</v>
      </c>
      <c r="H14" s="60" t="s">
        <v>102</v>
      </c>
      <c r="I14" s="66">
        <v>0</v>
      </c>
      <c r="J14" s="67">
        <v>0</v>
      </c>
      <c r="K14" s="67">
        <v>0</v>
      </c>
      <c r="L14" s="67">
        <v>10000</v>
      </c>
      <c r="M14" s="67">
        <v>0</v>
      </c>
      <c r="N14" s="68">
        <v>0</v>
      </c>
      <c r="O14" s="29">
        <f t="shared" ref="O14:O31" si="0">SUM(I14:N14)</f>
        <v>10000</v>
      </c>
      <c r="P14" s="29">
        <v>0</v>
      </c>
      <c r="Q14" s="84">
        <f t="shared" ref="Q14:Q31" si="1">Q13-P14+O14</f>
        <v>111885</v>
      </c>
      <c r="R14" s="155" t="s">
        <v>160</v>
      </c>
      <c r="S14" s="156" t="s">
        <v>87</v>
      </c>
      <c r="T14" s="157" t="s">
        <v>171</v>
      </c>
      <c r="U14" s="150"/>
      <c r="V14" s="59"/>
      <c r="W14" s="2"/>
      <c r="X14" s="2"/>
      <c r="Y14" s="2"/>
      <c r="Z14" s="2"/>
    </row>
    <row r="15" spans="1:26" ht="15">
      <c r="A15" s="132" t="s">
        <v>71</v>
      </c>
      <c r="B15" s="128" t="s">
        <v>70</v>
      </c>
      <c r="C15" s="111" t="s">
        <v>214</v>
      </c>
      <c r="D15" s="73">
        <v>10</v>
      </c>
      <c r="E15" s="53" t="s">
        <v>82</v>
      </c>
      <c r="F15" s="53" t="s">
        <v>47</v>
      </c>
      <c r="G15" s="73" t="s">
        <v>92</v>
      </c>
      <c r="H15" s="60" t="s">
        <v>103</v>
      </c>
      <c r="I15" s="31">
        <v>0</v>
      </c>
      <c r="J15" s="32">
        <v>0</v>
      </c>
      <c r="K15" s="32">
        <v>2000</v>
      </c>
      <c r="L15" s="32">
        <v>0</v>
      </c>
      <c r="M15" s="32">
        <v>0</v>
      </c>
      <c r="N15" s="33">
        <v>0</v>
      </c>
      <c r="O15" s="34">
        <f t="shared" si="0"/>
        <v>2000</v>
      </c>
      <c r="P15" s="34">
        <v>0</v>
      </c>
      <c r="Q15" s="85">
        <f t="shared" si="1"/>
        <v>113885</v>
      </c>
      <c r="R15" s="158" t="s">
        <v>161</v>
      </c>
      <c r="S15" s="154" t="s">
        <v>83</v>
      </c>
      <c r="T15" s="159" t="s">
        <v>171</v>
      </c>
      <c r="U15" s="151"/>
      <c r="V15" s="59"/>
      <c r="W15" s="2"/>
      <c r="X15" s="2"/>
      <c r="Y15" s="2"/>
      <c r="Z15" s="2"/>
    </row>
    <row r="16" spans="1:26" ht="15">
      <c r="A16" s="132" t="s">
        <v>71</v>
      </c>
      <c r="B16" s="128" t="s">
        <v>70</v>
      </c>
      <c r="C16" s="111" t="s">
        <v>214</v>
      </c>
      <c r="D16" s="73">
        <v>11</v>
      </c>
      <c r="E16" s="53" t="s">
        <v>77</v>
      </c>
      <c r="F16" s="53" t="s">
        <v>47</v>
      </c>
      <c r="G16" s="73" t="s">
        <v>92</v>
      </c>
      <c r="H16" s="60" t="s">
        <v>104</v>
      </c>
      <c r="I16" s="31">
        <v>0</v>
      </c>
      <c r="J16" s="32">
        <v>0</v>
      </c>
      <c r="K16" s="32">
        <v>2000</v>
      </c>
      <c r="L16" s="32">
        <v>0</v>
      </c>
      <c r="M16" s="32">
        <v>0</v>
      </c>
      <c r="N16" s="33">
        <v>0</v>
      </c>
      <c r="O16" s="34">
        <f t="shared" si="0"/>
        <v>2000</v>
      </c>
      <c r="P16" s="34">
        <v>0</v>
      </c>
      <c r="Q16" s="85">
        <f t="shared" si="1"/>
        <v>115885</v>
      </c>
      <c r="R16" s="158" t="s">
        <v>162</v>
      </c>
      <c r="S16" s="154" t="s">
        <v>84</v>
      </c>
      <c r="T16" s="159" t="s">
        <v>171</v>
      </c>
      <c r="U16" s="151"/>
      <c r="V16" s="59"/>
      <c r="W16" s="2"/>
      <c r="X16" s="2"/>
      <c r="Y16" s="2"/>
      <c r="Z16" s="2"/>
    </row>
    <row r="17" spans="1:26" ht="15">
      <c r="A17" s="132" t="s">
        <v>71</v>
      </c>
      <c r="B17" s="128" t="s">
        <v>70</v>
      </c>
      <c r="C17" s="111" t="s">
        <v>214</v>
      </c>
      <c r="D17" s="73">
        <v>12</v>
      </c>
      <c r="E17" s="53" t="s">
        <v>78</v>
      </c>
      <c r="F17" s="53" t="s">
        <v>47</v>
      </c>
      <c r="G17" s="73" t="s">
        <v>92</v>
      </c>
      <c r="H17" s="60" t="s">
        <v>105</v>
      </c>
      <c r="I17" s="31">
        <v>0</v>
      </c>
      <c r="J17" s="32">
        <v>0</v>
      </c>
      <c r="K17" s="32">
        <v>2000</v>
      </c>
      <c r="L17" s="32">
        <v>0</v>
      </c>
      <c r="M17" s="32">
        <v>0</v>
      </c>
      <c r="N17" s="33">
        <v>0</v>
      </c>
      <c r="O17" s="34">
        <f t="shared" si="0"/>
        <v>2000</v>
      </c>
      <c r="P17" s="34">
        <v>0</v>
      </c>
      <c r="Q17" s="85">
        <f t="shared" si="1"/>
        <v>117885</v>
      </c>
      <c r="R17" s="158" t="s">
        <v>163</v>
      </c>
      <c r="S17" s="154" t="s">
        <v>173</v>
      </c>
      <c r="T17" s="159"/>
      <c r="U17" s="152" t="s">
        <v>9</v>
      </c>
      <c r="V17" s="59"/>
      <c r="W17" s="2"/>
      <c r="X17" s="2"/>
      <c r="Y17" s="2"/>
      <c r="Z17" s="2"/>
    </row>
    <row r="18" spans="1:26" ht="15">
      <c r="A18" s="132" t="s">
        <v>71</v>
      </c>
      <c r="B18" s="128" t="s">
        <v>70</v>
      </c>
      <c r="C18" s="111" t="s">
        <v>214</v>
      </c>
      <c r="D18" s="73">
        <v>13</v>
      </c>
      <c r="E18" s="111" t="s">
        <v>155</v>
      </c>
      <c r="F18" s="53" t="s">
        <v>47</v>
      </c>
      <c r="G18" s="73" t="s">
        <v>92</v>
      </c>
      <c r="H18" s="60" t="s">
        <v>106</v>
      </c>
      <c r="I18" s="31">
        <v>0</v>
      </c>
      <c r="J18" s="32">
        <v>0</v>
      </c>
      <c r="K18" s="32">
        <v>2000</v>
      </c>
      <c r="L18" s="32">
        <v>0</v>
      </c>
      <c r="M18" s="32">
        <v>0</v>
      </c>
      <c r="N18" s="33">
        <v>0</v>
      </c>
      <c r="O18" s="34">
        <f t="shared" si="0"/>
        <v>2000</v>
      </c>
      <c r="P18" s="34">
        <v>0</v>
      </c>
      <c r="Q18" s="85">
        <f t="shared" si="1"/>
        <v>119885</v>
      </c>
      <c r="R18" s="158" t="s">
        <v>164</v>
      </c>
      <c r="S18" s="154" t="s">
        <v>174</v>
      </c>
      <c r="T18" s="159"/>
      <c r="U18" s="152" t="s">
        <v>9</v>
      </c>
      <c r="V18" s="59"/>
      <c r="W18" s="2"/>
      <c r="X18" s="2"/>
      <c r="Y18" s="2"/>
      <c r="Z18" s="2"/>
    </row>
    <row r="19" spans="1:26" ht="15">
      <c r="A19" s="132" t="s">
        <v>71</v>
      </c>
      <c r="B19" s="128" t="s">
        <v>70</v>
      </c>
      <c r="C19" s="111" t="s">
        <v>214</v>
      </c>
      <c r="D19" s="73">
        <v>15</v>
      </c>
      <c r="E19" s="12" t="s">
        <v>38</v>
      </c>
      <c r="F19" s="53" t="s">
        <v>47</v>
      </c>
      <c r="G19" s="73" t="s">
        <v>93</v>
      </c>
      <c r="H19" s="60" t="s">
        <v>107</v>
      </c>
      <c r="I19" s="31">
        <v>0</v>
      </c>
      <c r="J19" s="32">
        <v>0</v>
      </c>
      <c r="K19" s="32">
        <v>2000</v>
      </c>
      <c r="L19" s="32">
        <v>0</v>
      </c>
      <c r="M19" s="32">
        <v>0</v>
      </c>
      <c r="N19" s="33">
        <v>0</v>
      </c>
      <c r="O19" s="34">
        <f t="shared" si="0"/>
        <v>2000</v>
      </c>
      <c r="P19" s="34">
        <v>0</v>
      </c>
      <c r="Q19" s="85">
        <f t="shared" si="1"/>
        <v>121885</v>
      </c>
      <c r="R19" s="158" t="s">
        <v>165</v>
      </c>
      <c r="S19" s="154" t="s">
        <v>17</v>
      </c>
      <c r="T19" s="159" t="s">
        <v>171</v>
      </c>
      <c r="U19" s="151"/>
      <c r="V19" s="59"/>
      <c r="W19" s="2"/>
      <c r="X19" s="2"/>
      <c r="Y19" s="2"/>
      <c r="Z19" s="2"/>
    </row>
    <row r="20" spans="1:26" ht="15">
      <c r="A20" s="132" t="s">
        <v>71</v>
      </c>
      <c r="B20" s="128" t="s">
        <v>70</v>
      </c>
      <c r="C20" s="111" t="s">
        <v>214</v>
      </c>
      <c r="D20" s="72" t="s">
        <v>167</v>
      </c>
      <c r="E20" s="53" t="s">
        <v>73</v>
      </c>
      <c r="F20" s="53" t="s">
        <v>47</v>
      </c>
      <c r="G20" s="73" t="s">
        <v>94</v>
      </c>
      <c r="H20" s="60" t="s">
        <v>108</v>
      </c>
      <c r="I20" s="31">
        <v>0</v>
      </c>
      <c r="J20" s="32">
        <v>0</v>
      </c>
      <c r="K20" s="32">
        <v>2000</v>
      </c>
      <c r="L20" s="32">
        <v>0</v>
      </c>
      <c r="M20" s="32">
        <v>0</v>
      </c>
      <c r="N20" s="33">
        <v>0</v>
      </c>
      <c r="O20" s="34">
        <f t="shared" si="0"/>
        <v>2000</v>
      </c>
      <c r="P20" s="34">
        <v>0</v>
      </c>
      <c r="Q20" s="85">
        <f t="shared" si="1"/>
        <v>123885</v>
      </c>
      <c r="R20" s="158" t="s">
        <v>166</v>
      </c>
      <c r="S20" s="154" t="s">
        <v>90</v>
      </c>
      <c r="T20" s="159" t="s">
        <v>171</v>
      </c>
      <c r="U20" s="151"/>
      <c r="V20" s="59"/>
      <c r="W20" s="2"/>
      <c r="X20" s="2"/>
      <c r="Y20" s="2"/>
      <c r="Z20" s="2"/>
    </row>
    <row r="21" spans="1:26" ht="15">
      <c r="A21" s="132" t="s">
        <v>71</v>
      </c>
      <c r="B21" s="128" t="s">
        <v>74</v>
      </c>
      <c r="C21" s="111" t="s">
        <v>214</v>
      </c>
      <c r="D21" s="73">
        <v>1</v>
      </c>
      <c r="E21" s="53" t="s">
        <v>188</v>
      </c>
      <c r="F21" s="53" t="s">
        <v>47</v>
      </c>
      <c r="G21" s="73" t="s">
        <v>95</v>
      </c>
      <c r="H21" s="60" t="s">
        <v>109</v>
      </c>
      <c r="I21" s="31">
        <v>0</v>
      </c>
      <c r="J21" s="32">
        <v>0</v>
      </c>
      <c r="K21" s="32">
        <v>2000</v>
      </c>
      <c r="L21" s="32">
        <v>0</v>
      </c>
      <c r="M21" s="32">
        <v>0</v>
      </c>
      <c r="N21" s="33">
        <v>0</v>
      </c>
      <c r="O21" s="34">
        <f t="shared" si="0"/>
        <v>2000</v>
      </c>
      <c r="P21" s="34">
        <v>0</v>
      </c>
      <c r="Q21" s="85">
        <f t="shared" si="1"/>
        <v>125885</v>
      </c>
      <c r="R21" s="158" t="s">
        <v>167</v>
      </c>
      <c r="S21" s="154" t="s">
        <v>73</v>
      </c>
      <c r="T21" s="159" t="s">
        <v>171</v>
      </c>
      <c r="U21" s="151"/>
      <c r="V21" s="59"/>
      <c r="W21" s="2"/>
      <c r="X21" s="2"/>
      <c r="Y21" s="2"/>
      <c r="Z21" s="2"/>
    </row>
    <row r="22" spans="1:26" ht="15">
      <c r="A22" s="132" t="s">
        <v>71</v>
      </c>
      <c r="B22" s="128" t="s">
        <v>74</v>
      </c>
      <c r="C22" s="111" t="s">
        <v>214</v>
      </c>
      <c r="D22" s="73">
        <v>9</v>
      </c>
      <c r="E22" s="53" t="s">
        <v>175</v>
      </c>
      <c r="F22" s="53" t="s">
        <v>47</v>
      </c>
      <c r="G22" s="73" t="s">
        <v>95</v>
      </c>
      <c r="H22" s="60" t="s">
        <v>110</v>
      </c>
      <c r="I22" s="31">
        <v>0</v>
      </c>
      <c r="J22" s="32">
        <v>0</v>
      </c>
      <c r="K22" s="32">
        <v>2000</v>
      </c>
      <c r="L22" s="32">
        <v>0</v>
      </c>
      <c r="M22" s="32">
        <v>0</v>
      </c>
      <c r="N22" s="33">
        <v>0</v>
      </c>
      <c r="O22" s="34">
        <f t="shared" si="0"/>
        <v>2000</v>
      </c>
      <c r="P22" s="34">
        <v>0</v>
      </c>
      <c r="Q22" s="85">
        <f t="shared" si="1"/>
        <v>127885</v>
      </c>
      <c r="R22" s="158" t="s">
        <v>168</v>
      </c>
      <c r="S22" s="154" t="s">
        <v>175</v>
      </c>
      <c r="T22" s="159" t="s">
        <v>171</v>
      </c>
      <c r="U22" s="151"/>
      <c r="V22" s="59"/>
      <c r="W22" s="2"/>
      <c r="X22" s="2"/>
      <c r="Y22" s="2"/>
      <c r="Z22" s="2"/>
    </row>
    <row r="23" spans="1:26" ht="15">
      <c r="A23" s="132" t="s">
        <v>71</v>
      </c>
      <c r="B23" s="128" t="s">
        <v>74</v>
      </c>
      <c r="C23" s="111" t="s">
        <v>214</v>
      </c>
      <c r="D23" s="123">
        <v>16</v>
      </c>
      <c r="E23" s="53" t="s">
        <v>189</v>
      </c>
      <c r="F23" s="53" t="s">
        <v>47</v>
      </c>
      <c r="G23" s="73" t="s">
        <v>96</v>
      </c>
      <c r="H23" s="60" t="s">
        <v>111</v>
      </c>
      <c r="I23" s="31">
        <v>0</v>
      </c>
      <c r="J23" s="32">
        <v>0</v>
      </c>
      <c r="K23" s="32">
        <v>2000</v>
      </c>
      <c r="L23" s="32"/>
      <c r="M23" s="32">
        <v>0</v>
      </c>
      <c r="N23" s="33">
        <v>0</v>
      </c>
      <c r="O23" s="34">
        <f t="shared" si="0"/>
        <v>2000</v>
      </c>
      <c r="P23" s="34">
        <v>0</v>
      </c>
      <c r="Q23" s="85">
        <f t="shared" si="1"/>
        <v>129885</v>
      </c>
      <c r="R23" s="158">
        <v>10</v>
      </c>
      <c r="S23" s="154" t="s">
        <v>176</v>
      </c>
      <c r="T23" s="159" t="s">
        <v>171</v>
      </c>
      <c r="U23" s="151"/>
      <c r="V23" s="59"/>
      <c r="W23" s="2"/>
      <c r="X23" s="2"/>
      <c r="Y23" s="2"/>
      <c r="Z23" s="2"/>
    </row>
    <row r="24" spans="1:26" ht="15">
      <c r="A24" s="132" t="s">
        <v>71</v>
      </c>
      <c r="B24" s="128" t="s">
        <v>74</v>
      </c>
      <c r="C24" s="111" t="s">
        <v>214</v>
      </c>
      <c r="D24" s="73">
        <v>14</v>
      </c>
      <c r="E24" s="53" t="s">
        <v>75</v>
      </c>
      <c r="F24" s="53" t="s">
        <v>47</v>
      </c>
      <c r="G24" s="73" t="s">
        <v>97</v>
      </c>
      <c r="H24" s="60" t="s">
        <v>112</v>
      </c>
      <c r="I24" s="31">
        <v>0</v>
      </c>
      <c r="J24" s="32">
        <v>0</v>
      </c>
      <c r="K24" s="32">
        <v>2000</v>
      </c>
      <c r="L24" s="32">
        <v>0</v>
      </c>
      <c r="M24" s="32">
        <v>0</v>
      </c>
      <c r="N24" s="33">
        <v>0</v>
      </c>
      <c r="O24" s="34">
        <f t="shared" si="0"/>
        <v>2000</v>
      </c>
      <c r="P24" s="34">
        <v>0</v>
      </c>
      <c r="Q24" s="85">
        <f t="shared" si="1"/>
        <v>131885</v>
      </c>
      <c r="R24" s="158">
        <v>11</v>
      </c>
      <c r="S24" s="154" t="s">
        <v>77</v>
      </c>
      <c r="T24" s="159" t="s">
        <v>171</v>
      </c>
      <c r="U24" s="151"/>
      <c r="V24" s="59"/>
      <c r="W24" s="2"/>
      <c r="X24" s="2"/>
      <c r="Y24" s="2"/>
      <c r="Z24" s="2"/>
    </row>
    <row r="25" spans="1:26" ht="15">
      <c r="A25" s="164" t="s">
        <v>9</v>
      </c>
      <c r="B25" s="165" t="s">
        <v>68</v>
      </c>
      <c r="C25" s="166" t="s">
        <v>214</v>
      </c>
      <c r="D25" s="167">
        <v>4</v>
      </c>
      <c r="E25" s="168" t="s">
        <v>150</v>
      </c>
      <c r="F25" s="168" t="s">
        <v>47</v>
      </c>
      <c r="G25" s="167" t="s">
        <v>98</v>
      </c>
      <c r="H25" s="169" t="s">
        <v>113</v>
      </c>
      <c r="I25" s="170">
        <v>0</v>
      </c>
      <c r="J25" s="171">
        <v>2000</v>
      </c>
      <c r="K25" s="32">
        <v>0</v>
      </c>
      <c r="L25" s="32">
        <v>0</v>
      </c>
      <c r="M25" s="32">
        <v>0</v>
      </c>
      <c r="N25" s="33">
        <v>0</v>
      </c>
      <c r="O25" s="34">
        <f t="shared" si="0"/>
        <v>2000</v>
      </c>
      <c r="P25" s="34">
        <v>0</v>
      </c>
      <c r="Q25" s="85">
        <f t="shared" si="1"/>
        <v>133885</v>
      </c>
      <c r="R25" s="160">
        <v>12</v>
      </c>
      <c r="S25" s="154" t="s">
        <v>177</v>
      </c>
      <c r="T25" s="159" t="s">
        <v>171</v>
      </c>
      <c r="U25" s="151"/>
      <c r="V25" s="59"/>
      <c r="W25" s="2"/>
      <c r="X25" s="2"/>
      <c r="Y25" s="2"/>
      <c r="Z25" s="2"/>
    </row>
    <row r="26" spans="1:26" ht="15">
      <c r="A26" s="164" t="s">
        <v>9</v>
      </c>
      <c r="B26" s="165" t="s">
        <v>68</v>
      </c>
      <c r="C26" s="166" t="s">
        <v>214</v>
      </c>
      <c r="D26" s="167">
        <v>5</v>
      </c>
      <c r="E26" s="168" t="s">
        <v>151</v>
      </c>
      <c r="F26" s="168" t="s">
        <v>47</v>
      </c>
      <c r="G26" s="167" t="s">
        <v>98</v>
      </c>
      <c r="H26" s="169" t="s">
        <v>114</v>
      </c>
      <c r="I26" s="170">
        <v>0</v>
      </c>
      <c r="J26" s="171">
        <v>2000</v>
      </c>
      <c r="K26" s="32">
        <v>0</v>
      </c>
      <c r="L26" s="32">
        <v>0</v>
      </c>
      <c r="M26" s="32">
        <v>0</v>
      </c>
      <c r="N26" s="33">
        <v>0</v>
      </c>
      <c r="O26" s="34">
        <f t="shared" si="0"/>
        <v>2000</v>
      </c>
      <c r="P26" s="34">
        <v>0</v>
      </c>
      <c r="Q26" s="85">
        <f t="shared" si="1"/>
        <v>135885</v>
      </c>
      <c r="R26" s="160">
        <v>13</v>
      </c>
      <c r="S26" s="154" t="s">
        <v>155</v>
      </c>
      <c r="T26" s="159" t="s">
        <v>171</v>
      </c>
      <c r="U26" s="151"/>
      <c r="V26" s="59"/>
      <c r="W26" s="2"/>
      <c r="X26" s="2"/>
      <c r="Y26" s="2"/>
      <c r="Z26" s="2"/>
    </row>
    <row r="27" spans="1:26" ht="15">
      <c r="A27" s="132" t="s">
        <v>71</v>
      </c>
      <c r="B27" s="128" t="s">
        <v>68</v>
      </c>
      <c r="C27" s="111" t="s">
        <v>214</v>
      </c>
      <c r="D27" s="73">
        <v>2</v>
      </c>
      <c r="E27" s="53" t="s">
        <v>83</v>
      </c>
      <c r="F27" s="53" t="s">
        <v>47</v>
      </c>
      <c r="G27" s="74" t="s">
        <v>101</v>
      </c>
      <c r="H27" s="60" t="s">
        <v>115</v>
      </c>
      <c r="I27" s="31"/>
      <c r="J27" s="32">
        <v>0</v>
      </c>
      <c r="K27" s="32">
        <v>2000</v>
      </c>
      <c r="L27" s="32">
        <v>0</v>
      </c>
      <c r="M27" s="32">
        <v>0</v>
      </c>
      <c r="N27" s="33">
        <v>0</v>
      </c>
      <c r="O27" s="34">
        <f t="shared" si="0"/>
        <v>2000</v>
      </c>
      <c r="P27" s="34">
        <v>0</v>
      </c>
      <c r="Q27" s="85">
        <f t="shared" si="1"/>
        <v>137885</v>
      </c>
      <c r="R27" s="160">
        <v>14</v>
      </c>
      <c r="S27" s="154" t="s">
        <v>50</v>
      </c>
      <c r="T27" s="159" t="s">
        <v>171</v>
      </c>
      <c r="U27" s="151"/>
      <c r="V27" s="59"/>
      <c r="W27" s="2"/>
      <c r="X27" s="2"/>
      <c r="Y27" s="2"/>
      <c r="Z27" s="2"/>
    </row>
    <row r="28" spans="1:26" ht="15">
      <c r="A28" s="132" t="s">
        <v>71</v>
      </c>
      <c r="B28" s="128" t="s">
        <v>68</v>
      </c>
      <c r="C28" s="111" t="s">
        <v>214</v>
      </c>
      <c r="D28" s="73">
        <v>3</v>
      </c>
      <c r="E28" s="53" t="s">
        <v>84</v>
      </c>
      <c r="F28" s="53" t="s">
        <v>47</v>
      </c>
      <c r="G28" s="74" t="s">
        <v>101</v>
      </c>
      <c r="H28" s="60" t="s">
        <v>116</v>
      </c>
      <c r="I28" s="31"/>
      <c r="J28" s="32">
        <v>0</v>
      </c>
      <c r="K28" s="32">
        <v>2000</v>
      </c>
      <c r="L28" s="32">
        <v>0</v>
      </c>
      <c r="M28" s="32">
        <v>0</v>
      </c>
      <c r="N28" s="33">
        <v>0</v>
      </c>
      <c r="O28" s="34">
        <f t="shared" si="0"/>
        <v>2000</v>
      </c>
      <c r="P28" s="34">
        <v>0</v>
      </c>
      <c r="Q28" s="85">
        <f t="shared" si="1"/>
        <v>139885</v>
      </c>
      <c r="R28" s="160">
        <v>15</v>
      </c>
      <c r="S28" s="154" t="s">
        <v>178</v>
      </c>
      <c r="T28" s="159" t="s">
        <v>171</v>
      </c>
      <c r="U28" s="151"/>
      <c r="V28" s="59"/>
      <c r="W28" s="2"/>
      <c r="X28" s="2"/>
      <c r="Y28" s="2"/>
      <c r="Z28" s="2"/>
    </row>
    <row r="29" spans="1:26" ht="15">
      <c r="A29" s="132" t="s">
        <v>71</v>
      </c>
      <c r="B29" s="128" t="s">
        <v>88</v>
      </c>
      <c r="C29" s="111" t="s">
        <v>214</v>
      </c>
      <c r="D29" s="73">
        <v>1</v>
      </c>
      <c r="E29" s="1" t="s">
        <v>87</v>
      </c>
      <c r="F29" s="53" t="s">
        <v>207</v>
      </c>
      <c r="G29" s="74" t="s">
        <v>99</v>
      </c>
      <c r="H29" s="60" t="s">
        <v>117</v>
      </c>
      <c r="I29" s="31">
        <v>0</v>
      </c>
      <c r="J29" s="32">
        <v>0</v>
      </c>
      <c r="K29" s="32">
        <v>0</v>
      </c>
      <c r="L29" s="32">
        <v>0</v>
      </c>
      <c r="M29" s="32">
        <v>10000</v>
      </c>
      <c r="N29" s="33">
        <v>0</v>
      </c>
      <c r="O29" s="34">
        <f t="shared" si="0"/>
        <v>10000</v>
      </c>
      <c r="P29" s="34">
        <v>0</v>
      </c>
      <c r="Q29" s="85">
        <f t="shared" si="1"/>
        <v>149885</v>
      </c>
      <c r="R29" s="160">
        <v>16</v>
      </c>
      <c r="S29" s="154" t="s">
        <v>179</v>
      </c>
      <c r="T29" s="159" t="s">
        <v>171</v>
      </c>
      <c r="U29" s="151"/>
      <c r="V29" s="59"/>
      <c r="W29" s="2"/>
      <c r="X29" s="2"/>
      <c r="Y29" s="2"/>
      <c r="Z29" s="2"/>
    </row>
    <row r="30" spans="1:26" ht="15">
      <c r="A30" s="132" t="s">
        <v>71</v>
      </c>
      <c r="B30" s="128" t="s">
        <v>89</v>
      </c>
      <c r="C30" s="111" t="s">
        <v>214</v>
      </c>
      <c r="D30" s="73">
        <v>6</v>
      </c>
      <c r="E30" s="53" t="s">
        <v>17</v>
      </c>
      <c r="F30" s="53" t="s">
        <v>47</v>
      </c>
      <c r="G30" s="73" t="s">
        <v>100</v>
      </c>
      <c r="H30" s="60" t="s">
        <v>118</v>
      </c>
      <c r="I30" s="31">
        <v>0</v>
      </c>
      <c r="J30" s="32">
        <v>0</v>
      </c>
      <c r="K30" s="32">
        <v>2000</v>
      </c>
      <c r="L30" s="32">
        <v>0</v>
      </c>
      <c r="M30" s="32">
        <v>0</v>
      </c>
      <c r="N30" s="33">
        <v>0</v>
      </c>
      <c r="O30" s="34">
        <f t="shared" si="0"/>
        <v>2000</v>
      </c>
      <c r="P30" s="34">
        <v>0</v>
      </c>
      <c r="Q30" s="85">
        <f t="shared" si="1"/>
        <v>151885</v>
      </c>
      <c r="R30" s="31"/>
      <c r="S30" s="32"/>
      <c r="T30" s="33"/>
      <c r="U30" s="34"/>
      <c r="V30" s="59"/>
      <c r="W30" s="2"/>
      <c r="X30" s="2"/>
      <c r="Y30" s="2"/>
      <c r="Z30" s="2"/>
    </row>
    <row r="31" spans="1:26" ht="15.75" thickBot="1">
      <c r="A31" s="133" t="s">
        <v>71</v>
      </c>
      <c r="B31" s="134" t="s">
        <v>89</v>
      </c>
      <c r="C31" s="135" t="s">
        <v>214</v>
      </c>
      <c r="D31" s="124">
        <v>7</v>
      </c>
      <c r="E31" s="112" t="s">
        <v>90</v>
      </c>
      <c r="F31" s="53" t="s">
        <v>47</v>
      </c>
      <c r="G31" s="73" t="s">
        <v>100</v>
      </c>
      <c r="H31" s="60" t="s">
        <v>119</v>
      </c>
      <c r="I31" s="31">
        <v>0</v>
      </c>
      <c r="J31" s="32">
        <v>0</v>
      </c>
      <c r="K31" s="32">
        <v>2000</v>
      </c>
      <c r="L31" s="32">
        <v>0</v>
      </c>
      <c r="M31" s="32">
        <v>0</v>
      </c>
      <c r="N31" s="33">
        <v>0</v>
      </c>
      <c r="O31" s="34">
        <f t="shared" si="0"/>
        <v>2000</v>
      </c>
      <c r="P31" s="34">
        <v>0</v>
      </c>
      <c r="Q31" s="85">
        <f t="shared" si="1"/>
        <v>153885</v>
      </c>
      <c r="R31" s="161"/>
      <c r="S31" s="162"/>
      <c r="T31" s="163"/>
      <c r="U31" s="34"/>
      <c r="V31" s="59"/>
      <c r="W31" s="2"/>
      <c r="X31" s="2"/>
      <c r="Y31" s="2"/>
      <c r="Z31" s="2"/>
    </row>
    <row r="32" spans="1:26" ht="16.5" thickBot="1">
      <c r="A32" s="126" t="str">
        <f>A31</f>
        <v>Nov'18</v>
      </c>
      <c r="B32" s="127"/>
      <c r="C32" s="127"/>
      <c r="D32" s="352" t="s">
        <v>211</v>
      </c>
      <c r="E32" s="353"/>
      <c r="F32" s="353"/>
      <c r="G32" s="353"/>
      <c r="H32" s="354"/>
      <c r="I32" s="37">
        <f t="shared" ref="I32:N32" si="2">SUM(I14:I31)</f>
        <v>0</v>
      </c>
      <c r="J32" s="39">
        <f t="shared" si="2"/>
        <v>4000</v>
      </c>
      <c r="K32" s="39">
        <f t="shared" si="2"/>
        <v>28000</v>
      </c>
      <c r="L32" s="39">
        <f t="shared" si="2"/>
        <v>10000</v>
      </c>
      <c r="M32" s="38">
        <f t="shared" si="2"/>
        <v>10000</v>
      </c>
      <c r="N32" s="38">
        <f t="shared" si="2"/>
        <v>0</v>
      </c>
      <c r="O32" s="69">
        <f>SUM(O12:O31)</f>
        <v>52000</v>
      </c>
      <c r="P32" s="69">
        <f>SUM(P12:P31)</f>
        <v>0</v>
      </c>
      <c r="Q32" s="69">
        <f>Q13-P32+O32</f>
        <v>153885</v>
      </c>
      <c r="R32" s="153"/>
      <c r="S32" s="153"/>
      <c r="T32" s="153"/>
      <c r="U32" s="69"/>
      <c r="V32" s="59"/>
      <c r="W32" s="2"/>
      <c r="X32" s="2"/>
      <c r="Y32" s="2"/>
      <c r="Z32" s="2"/>
    </row>
    <row r="33" spans="1:26">
      <c r="A33" s="49" t="s">
        <v>76</v>
      </c>
      <c r="B33" s="49"/>
      <c r="C33" s="49"/>
      <c r="D33" s="49"/>
      <c r="V33" s="49" t="s">
        <v>76</v>
      </c>
      <c r="W33" s="2"/>
      <c r="X33" s="2"/>
      <c r="Y33" s="2"/>
      <c r="Z33" s="2"/>
    </row>
    <row r="34" spans="1:26">
      <c r="V34" s="2"/>
      <c r="W34" s="2"/>
      <c r="X34" s="2"/>
      <c r="Y34" s="2"/>
      <c r="Z34" s="2"/>
    </row>
  </sheetData>
  <mergeCells count="8">
    <mergeCell ref="D32:H32"/>
    <mergeCell ref="F9:G9"/>
    <mergeCell ref="I12:N12"/>
    <mergeCell ref="A1:U1"/>
    <mergeCell ref="A2:U2"/>
    <mergeCell ref="A4:U4"/>
    <mergeCell ref="A6:U6"/>
    <mergeCell ref="F8:G8"/>
  </mergeCells>
  <pageMargins left="0.5" right="0" top="0.25" bottom="0.5" header="0" footer="0.5"/>
  <pageSetup paperSize="9" scale="65" orientation="landscape" r:id="rId1"/>
  <headerFooter alignWithMargins="0">
    <oddFooter>&amp;LE : B.Karim-(SDC---)-Bank Statement&amp;CMd. Bazlul Karim, Accountant,SDC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workbookViewId="0">
      <selection activeCell="H30" sqref="H30"/>
    </sheetView>
  </sheetViews>
  <sheetFormatPr defaultRowHeight="12.75"/>
  <cols>
    <col min="1" max="1" width="11.7109375" bestFit="1" customWidth="1"/>
    <col min="2" max="2" width="10.140625" bestFit="1" customWidth="1"/>
    <col min="3" max="3" width="17.85546875" customWidth="1"/>
    <col min="4" max="4" width="12.5703125" bestFit="1" customWidth="1"/>
    <col min="5" max="5" width="16.140625" bestFit="1" customWidth="1"/>
    <col min="6" max="6" width="20" bestFit="1" customWidth="1"/>
    <col min="7" max="7" width="15.140625" bestFit="1" customWidth="1"/>
    <col min="8" max="8" width="13" bestFit="1" customWidth="1"/>
    <col min="9" max="9" width="8.85546875" bestFit="1" customWidth="1"/>
    <col min="10" max="10" width="12" bestFit="1" customWidth="1"/>
    <col min="11" max="11" width="11" bestFit="1" customWidth="1"/>
    <col min="12" max="12" width="13.7109375" bestFit="1" customWidth="1"/>
    <col min="13" max="13" width="12.85546875" bestFit="1" customWidth="1"/>
    <col min="14" max="14" width="8.28515625" customWidth="1"/>
    <col min="15" max="15" width="12.85546875" bestFit="1" customWidth="1"/>
    <col min="16" max="20" width="13.140625" customWidth="1"/>
    <col min="21" max="21" width="13.5703125" customWidth="1"/>
    <col min="23" max="24" width="9.28515625" bestFit="1" customWidth="1"/>
    <col min="25" max="25" width="10.28515625" bestFit="1" customWidth="1"/>
  </cols>
  <sheetData>
    <row r="1" spans="1:26" ht="45">
      <c r="A1" s="355" t="s">
        <v>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6" s="7" customFormat="1" ht="18">
      <c r="A2" s="356" t="s">
        <v>24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</row>
    <row r="3" spans="1:26" s="7" customFormat="1" ht="18">
      <c r="A3" s="99"/>
      <c r="B3" s="99"/>
      <c r="C3" s="99"/>
      <c r="D3" s="104"/>
      <c r="E3" s="99"/>
      <c r="F3" s="99"/>
      <c r="G3" s="99"/>
      <c r="H3" s="104"/>
      <c r="I3" s="99"/>
      <c r="J3" s="104"/>
      <c r="K3" s="99"/>
      <c r="L3" s="104"/>
      <c r="M3" s="99"/>
      <c r="N3" s="99"/>
      <c r="O3" s="99"/>
      <c r="P3" s="99"/>
      <c r="Q3" s="104"/>
      <c r="R3" s="104"/>
      <c r="S3" s="104"/>
      <c r="T3" s="104"/>
      <c r="U3" s="99"/>
    </row>
    <row r="4" spans="1:26" ht="30">
      <c r="A4" s="357" t="s">
        <v>14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</row>
    <row r="5" spans="1:26" s="7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6" ht="18">
      <c r="A6" s="358" t="s">
        <v>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6" s="7" customFormat="1" ht="15.7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1"/>
      <c r="P7" s="61"/>
      <c r="Q7" s="61"/>
      <c r="R7" s="61"/>
      <c r="S7" s="61"/>
      <c r="T7" s="61"/>
      <c r="U7" s="61"/>
    </row>
    <row r="8" spans="1:26" ht="15.75">
      <c r="A8" s="385" t="s">
        <v>12</v>
      </c>
      <c r="B8" s="362"/>
      <c r="C8" s="232" t="s">
        <v>23</v>
      </c>
      <c r="D8" s="233"/>
      <c r="E8" s="233"/>
      <c r="F8" s="234"/>
      <c r="G8" s="186"/>
      <c r="H8" s="16"/>
      <c r="I8" s="2"/>
      <c r="J8" s="2"/>
      <c r="K8" s="2"/>
      <c r="L8" s="2"/>
      <c r="M8" s="2"/>
      <c r="N8" s="2"/>
      <c r="O8" s="21" t="s">
        <v>30</v>
      </c>
      <c r="P8" s="223" t="s">
        <v>9</v>
      </c>
      <c r="Q8" s="105" t="str">
        <f>A33</f>
        <v>Oct'18</v>
      </c>
      <c r="R8" s="51"/>
      <c r="S8" s="51"/>
      <c r="T8" s="51"/>
    </row>
    <row r="9" spans="1:26" ht="16.5" thickBot="1">
      <c r="A9" s="383" t="s">
        <v>22</v>
      </c>
      <c r="B9" s="346"/>
      <c r="C9" s="235" t="s">
        <v>13</v>
      </c>
      <c r="D9" s="236"/>
      <c r="E9" s="236"/>
      <c r="F9" s="237"/>
      <c r="G9" s="186"/>
      <c r="H9" s="16"/>
      <c r="I9" s="2"/>
      <c r="J9" s="2"/>
      <c r="K9" s="2"/>
      <c r="L9" s="2"/>
      <c r="M9" s="2"/>
      <c r="N9" s="2"/>
      <c r="O9" s="22" t="s">
        <v>2</v>
      </c>
      <c r="P9" s="224" t="s">
        <v>10</v>
      </c>
      <c r="Q9" s="62" t="str">
        <f>B33</f>
        <v>30.10.18</v>
      </c>
      <c r="R9" s="51"/>
      <c r="S9" s="51"/>
      <c r="T9" s="51"/>
    </row>
    <row r="10" spans="1:26" ht="13.5" thickBot="1">
      <c r="A10" s="2"/>
      <c r="B10" s="2"/>
      <c r="C10" s="2"/>
      <c r="D10" s="2"/>
      <c r="E10" s="2"/>
      <c r="F10" s="2"/>
      <c r="G10" s="2"/>
      <c r="H10" s="2"/>
      <c r="I10" s="23"/>
      <c r="J10" s="23"/>
      <c r="K10" s="23"/>
      <c r="L10" s="23"/>
      <c r="M10" s="23"/>
      <c r="N10" s="23"/>
      <c r="O10" s="23"/>
      <c r="P10" s="23"/>
      <c r="Q10" s="23"/>
      <c r="R10" s="49" t="s">
        <v>76</v>
      </c>
      <c r="S10" s="49" t="s">
        <v>76</v>
      </c>
      <c r="T10" s="49" t="s">
        <v>76</v>
      </c>
      <c r="U10" s="59"/>
      <c r="V10" s="49" t="s">
        <v>76</v>
      </c>
    </row>
    <row r="11" spans="1:26" ht="16.5" thickBot="1">
      <c r="A11" s="101" t="s">
        <v>86</v>
      </c>
      <c r="B11" s="102" t="s">
        <v>0</v>
      </c>
      <c r="C11" s="103" t="s">
        <v>1</v>
      </c>
      <c r="D11" s="9" t="s">
        <v>212</v>
      </c>
      <c r="E11" s="3" t="s">
        <v>31</v>
      </c>
      <c r="F11" s="5" t="s">
        <v>18</v>
      </c>
      <c r="G11" s="3" t="s">
        <v>29</v>
      </c>
      <c r="H11" s="3" t="s">
        <v>213</v>
      </c>
      <c r="I11" s="380" t="s">
        <v>32</v>
      </c>
      <c r="J11" s="348"/>
      <c r="K11" s="349"/>
      <c r="L11" s="349"/>
      <c r="M11" s="349"/>
      <c r="N11" s="351"/>
      <c r="O11" s="17" t="s">
        <v>20</v>
      </c>
      <c r="P11" s="24" t="s">
        <v>4</v>
      </c>
      <c r="Q11" s="4" t="s">
        <v>3</v>
      </c>
      <c r="R11" s="14" t="s">
        <v>154</v>
      </c>
      <c r="S11" s="83" t="s">
        <v>169</v>
      </c>
      <c r="T11" s="83" t="s">
        <v>180</v>
      </c>
      <c r="U11" s="83" t="s">
        <v>170</v>
      </c>
      <c r="V11" s="59"/>
      <c r="W11" s="2"/>
      <c r="X11" s="2"/>
      <c r="Y11" s="2"/>
      <c r="Z11" s="2"/>
    </row>
    <row r="12" spans="1:26" ht="16.5" thickBot="1">
      <c r="A12" s="146" t="s">
        <v>9</v>
      </c>
      <c r="B12" s="140" t="s">
        <v>10</v>
      </c>
      <c r="C12" s="147"/>
      <c r="D12" s="43"/>
      <c r="E12" s="43"/>
      <c r="F12" s="43"/>
      <c r="G12" s="43"/>
      <c r="H12" s="44"/>
      <c r="I12" s="18" t="s">
        <v>19</v>
      </c>
      <c r="J12" s="19" t="s">
        <v>81</v>
      </c>
      <c r="K12" s="19" t="s">
        <v>33</v>
      </c>
      <c r="L12" s="20" t="s">
        <v>215</v>
      </c>
      <c r="M12" s="20" t="s">
        <v>216</v>
      </c>
      <c r="N12" s="20" t="s">
        <v>80</v>
      </c>
      <c r="O12" s="16" t="s">
        <v>5</v>
      </c>
      <c r="P12" s="25" t="s">
        <v>21</v>
      </c>
      <c r="Q12" s="69">
        <v>0</v>
      </c>
      <c r="R12" s="25"/>
      <c r="S12" s="86"/>
      <c r="T12" s="86">
        <f>Q7</f>
        <v>0</v>
      </c>
      <c r="U12" s="86"/>
      <c r="V12" s="59"/>
      <c r="W12" s="2"/>
      <c r="X12" s="2"/>
      <c r="Y12" s="2"/>
      <c r="Z12" s="2"/>
    </row>
    <row r="13" spans="1:26" ht="15">
      <c r="A13" s="145" t="s">
        <v>9</v>
      </c>
      <c r="B13" s="138" t="s">
        <v>11</v>
      </c>
      <c r="C13" s="60" t="s">
        <v>46</v>
      </c>
      <c r="D13" s="42"/>
      <c r="E13" s="41" t="s">
        <v>17</v>
      </c>
      <c r="F13" s="41" t="s">
        <v>208</v>
      </c>
      <c r="G13" s="115" t="s">
        <v>52</v>
      </c>
      <c r="H13" s="114"/>
      <c r="I13" s="26">
        <v>0</v>
      </c>
      <c r="J13" s="26">
        <v>0</v>
      </c>
      <c r="K13" s="27">
        <v>0</v>
      </c>
      <c r="L13" s="27">
        <v>100000</v>
      </c>
      <c r="M13" s="27">
        <v>0</v>
      </c>
      <c r="N13" s="28">
        <v>0</v>
      </c>
      <c r="O13" s="29">
        <f>SUM(I13:N13)</f>
        <v>100000</v>
      </c>
      <c r="P13" s="29">
        <v>0</v>
      </c>
      <c r="Q13" s="30">
        <f t="shared" ref="Q13:Q32" si="0">Q12-P13+O13</f>
        <v>100000</v>
      </c>
      <c r="R13" s="87" t="s">
        <v>160</v>
      </c>
      <c r="S13" s="88" t="s">
        <v>87</v>
      </c>
      <c r="T13" s="88" t="s">
        <v>171</v>
      </c>
      <c r="U13" s="88"/>
      <c r="V13" s="59"/>
      <c r="W13" s="2"/>
      <c r="X13" s="2"/>
      <c r="Y13" s="2"/>
      <c r="Z13" s="2"/>
    </row>
    <row r="14" spans="1:26" ht="15">
      <c r="A14" s="143" t="s">
        <v>9</v>
      </c>
      <c r="B14" s="128" t="s">
        <v>16</v>
      </c>
      <c r="C14" s="111" t="s">
        <v>6</v>
      </c>
      <c r="D14" s="40"/>
      <c r="E14" s="1" t="s">
        <v>43</v>
      </c>
      <c r="F14" s="1" t="s">
        <v>208</v>
      </c>
      <c r="G14" s="15" t="s">
        <v>53</v>
      </c>
      <c r="H14" s="98"/>
      <c r="I14" s="31">
        <v>0</v>
      </c>
      <c r="J14" s="31">
        <v>0</v>
      </c>
      <c r="K14" s="32">
        <v>0</v>
      </c>
      <c r="L14" s="32">
        <v>800000</v>
      </c>
      <c r="M14" s="32">
        <v>0</v>
      </c>
      <c r="N14" s="33">
        <v>0</v>
      </c>
      <c r="O14" s="34">
        <f t="shared" ref="O14:O28" si="1">SUM(I14:N14)</f>
        <v>800000</v>
      </c>
      <c r="P14" s="34">
        <v>0</v>
      </c>
      <c r="Q14" s="35">
        <f t="shared" si="0"/>
        <v>900000</v>
      </c>
      <c r="R14" s="81" t="s">
        <v>161</v>
      </c>
      <c r="S14" s="89" t="s">
        <v>83</v>
      </c>
      <c r="T14" s="89" t="s">
        <v>171</v>
      </c>
      <c r="U14" s="89"/>
      <c r="V14" s="59"/>
      <c r="W14" s="2"/>
      <c r="X14" s="2"/>
      <c r="Y14" s="2"/>
      <c r="Z14" s="2"/>
    </row>
    <row r="15" spans="1:26" ht="15">
      <c r="A15" s="143" t="s">
        <v>9</v>
      </c>
      <c r="B15" s="128" t="s">
        <v>16</v>
      </c>
      <c r="C15" s="111" t="s">
        <v>6</v>
      </c>
      <c r="D15" s="40"/>
      <c r="E15" s="1" t="s">
        <v>44</v>
      </c>
      <c r="F15" s="1" t="s">
        <v>47</v>
      </c>
      <c r="G15" s="15" t="s">
        <v>53</v>
      </c>
      <c r="H15" s="98"/>
      <c r="I15" s="31">
        <v>0</v>
      </c>
      <c r="J15" s="31">
        <v>0</v>
      </c>
      <c r="K15" s="32">
        <v>32000</v>
      </c>
      <c r="L15" s="32">
        <v>0</v>
      </c>
      <c r="M15" s="32">
        <v>0</v>
      </c>
      <c r="N15" s="33">
        <v>0</v>
      </c>
      <c r="O15" s="34">
        <f t="shared" ref="O15" si="2">SUM(I15:N15)</f>
        <v>32000</v>
      </c>
      <c r="P15" s="34">
        <v>0</v>
      </c>
      <c r="Q15" s="35">
        <f t="shared" si="0"/>
        <v>932000</v>
      </c>
      <c r="R15" s="81" t="s">
        <v>162</v>
      </c>
      <c r="S15" s="89" t="s">
        <v>84</v>
      </c>
      <c r="T15" s="89" t="s">
        <v>171</v>
      </c>
      <c r="U15" s="89"/>
      <c r="V15" s="59"/>
      <c r="W15" s="2"/>
      <c r="X15" s="2"/>
      <c r="Y15" s="2"/>
      <c r="Z15" s="2"/>
    </row>
    <row r="16" spans="1:26" ht="15">
      <c r="A16" s="143" t="s">
        <v>9</v>
      </c>
      <c r="B16" s="128" t="s">
        <v>25</v>
      </c>
      <c r="C16" s="111" t="s">
        <v>6</v>
      </c>
      <c r="D16" s="96"/>
      <c r="E16" s="1" t="s">
        <v>45</v>
      </c>
      <c r="F16" s="1" t="s">
        <v>208</v>
      </c>
      <c r="G16" s="15" t="s">
        <v>54</v>
      </c>
      <c r="H16" s="98"/>
      <c r="I16" s="31">
        <v>0</v>
      </c>
      <c r="J16" s="31">
        <v>0</v>
      </c>
      <c r="K16" s="32">
        <v>0</v>
      </c>
      <c r="L16" s="32">
        <v>300000</v>
      </c>
      <c r="M16" s="32">
        <v>0</v>
      </c>
      <c r="N16" s="33">
        <v>0</v>
      </c>
      <c r="O16" s="34">
        <f t="shared" si="1"/>
        <v>300000</v>
      </c>
      <c r="P16" s="34">
        <v>0</v>
      </c>
      <c r="Q16" s="35">
        <f t="shared" si="0"/>
        <v>1232000</v>
      </c>
      <c r="R16" s="81" t="s">
        <v>163</v>
      </c>
      <c r="S16" s="89" t="s">
        <v>173</v>
      </c>
      <c r="T16" s="89"/>
      <c r="U16" s="100" t="s">
        <v>9</v>
      </c>
      <c r="V16" s="59"/>
      <c r="W16" s="2"/>
      <c r="X16" s="2"/>
      <c r="Y16" s="2"/>
      <c r="Z16" s="2"/>
    </row>
    <row r="17" spans="1:26" ht="15">
      <c r="A17" s="143" t="s">
        <v>9</v>
      </c>
      <c r="B17" s="128" t="s">
        <v>26</v>
      </c>
      <c r="C17" s="111" t="s">
        <v>6</v>
      </c>
      <c r="D17" s="96"/>
      <c r="E17" s="1" t="s">
        <v>42</v>
      </c>
      <c r="F17" s="1" t="s">
        <v>208</v>
      </c>
      <c r="G17" s="15" t="s">
        <v>55</v>
      </c>
      <c r="H17" s="98"/>
      <c r="I17" s="31">
        <v>0</v>
      </c>
      <c r="J17" s="31">
        <v>0</v>
      </c>
      <c r="K17" s="32">
        <v>0</v>
      </c>
      <c r="L17" s="32">
        <v>100000</v>
      </c>
      <c r="M17" s="32">
        <v>0</v>
      </c>
      <c r="N17" s="33">
        <v>0</v>
      </c>
      <c r="O17" s="34">
        <f t="shared" si="1"/>
        <v>100000</v>
      </c>
      <c r="P17" s="34">
        <v>0</v>
      </c>
      <c r="Q17" s="35">
        <f t="shared" si="0"/>
        <v>1332000</v>
      </c>
      <c r="R17" s="81" t="s">
        <v>164</v>
      </c>
      <c r="S17" s="89" t="s">
        <v>174</v>
      </c>
      <c r="T17" s="89"/>
      <c r="U17" s="100" t="s">
        <v>9</v>
      </c>
      <c r="V17" s="59"/>
      <c r="W17" s="2"/>
      <c r="X17" s="2"/>
      <c r="Y17" s="2"/>
      <c r="Z17" s="2"/>
    </row>
    <row r="18" spans="1:26" ht="15">
      <c r="A18" s="143" t="s">
        <v>9</v>
      </c>
      <c r="B18" s="128" t="s">
        <v>26</v>
      </c>
      <c r="C18" s="111" t="s">
        <v>6</v>
      </c>
      <c r="D18" s="96"/>
      <c r="E18" s="1" t="s">
        <v>42</v>
      </c>
      <c r="F18" s="1" t="s">
        <v>47</v>
      </c>
      <c r="G18" s="15" t="s">
        <v>55</v>
      </c>
      <c r="H18" s="98"/>
      <c r="I18" s="31">
        <v>0</v>
      </c>
      <c r="J18" s="31">
        <v>0</v>
      </c>
      <c r="K18" s="32">
        <v>82000</v>
      </c>
      <c r="L18" s="32">
        <v>0</v>
      </c>
      <c r="M18" s="32">
        <v>0</v>
      </c>
      <c r="N18" s="33">
        <v>0</v>
      </c>
      <c r="O18" s="34">
        <f t="shared" ref="O18" si="3">SUM(I18:N18)</f>
        <v>82000</v>
      </c>
      <c r="P18" s="34">
        <v>0</v>
      </c>
      <c r="Q18" s="35">
        <f t="shared" si="0"/>
        <v>1414000</v>
      </c>
      <c r="R18" s="81" t="s">
        <v>165</v>
      </c>
      <c r="S18" s="89" t="s">
        <v>17</v>
      </c>
      <c r="T18" s="89" t="s">
        <v>171</v>
      </c>
      <c r="U18" s="89"/>
      <c r="V18" s="59"/>
      <c r="W18" s="2"/>
      <c r="X18" s="2"/>
      <c r="Y18" s="2"/>
      <c r="Z18" s="2"/>
    </row>
    <row r="19" spans="1:26" ht="15">
      <c r="A19" s="143" t="s">
        <v>9</v>
      </c>
      <c r="B19" s="128" t="s">
        <v>27</v>
      </c>
      <c r="C19" s="111" t="s">
        <v>6</v>
      </c>
      <c r="D19" s="96"/>
      <c r="E19" s="1" t="s">
        <v>42</v>
      </c>
      <c r="F19" s="1" t="s">
        <v>208</v>
      </c>
      <c r="G19" s="15" t="s">
        <v>56</v>
      </c>
      <c r="H19" s="98"/>
      <c r="I19" s="31">
        <v>0</v>
      </c>
      <c r="J19" s="31">
        <v>0</v>
      </c>
      <c r="K19" s="32">
        <v>0</v>
      </c>
      <c r="L19" s="32">
        <v>50000</v>
      </c>
      <c r="M19" s="32">
        <v>0</v>
      </c>
      <c r="N19" s="33">
        <v>0</v>
      </c>
      <c r="O19" s="34">
        <f t="shared" si="1"/>
        <v>50000</v>
      </c>
      <c r="P19" s="34">
        <v>0</v>
      </c>
      <c r="Q19" s="35">
        <f t="shared" si="0"/>
        <v>1464000</v>
      </c>
      <c r="R19" s="81" t="s">
        <v>166</v>
      </c>
      <c r="S19" s="89" t="s">
        <v>90</v>
      </c>
      <c r="T19" s="89" t="s">
        <v>171</v>
      </c>
      <c r="U19" s="89"/>
      <c r="V19" s="59"/>
      <c r="W19" s="2"/>
      <c r="X19" s="2"/>
      <c r="Y19" s="2"/>
      <c r="Z19" s="2"/>
    </row>
    <row r="20" spans="1:26" ht="15">
      <c r="A20" s="143" t="s">
        <v>9</v>
      </c>
      <c r="B20" s="128" t="s">
        <v>27</v>
      </c>
      <c r="C20" s="111" t="s">
        <v>6</v>
      </c>
      <c r="D20" s="96"/>
      <c r="E20" s="1" t="s">
        <v>42</v>
      </c>
      <c r="F20" s="1" t="s">
        <v>47</v>
      </c>
      <c r="G20" s="15" t="s">
        <v>56</v>
      </c>
      <c r="H20" s="98"/>
      <c r="I20" s="31">
        <v>0</v>
      </c>
      <c r="J20" s="31">
        <v>0</v>
      </c>
      <c r="K20" s="32">
        <v>2000</v>
      </c>
      <c r="L20" s="32">
        <v>0</v>
      </c>
      <c r="M20" s="32">
        <v>0</v>
      </c>
      <c r="N20" s="33">
        <v>0</v>
      </c>
      <c r="O20" s="34">
        <f t="shared" ref="O20" si="4">SUM(I20:N20)</f>
        <v>2000</v>
      </c>
      <c r="P20" s="34">
        <v>0</v>
      </c>
      <c r="Q20" s="35">
        <f t="shared" si="0"/>
        <v>1466000</v>
      </c>
      <c r="R20" s="81" t="s">
        <v>167</v>
      </c>
      <c r="S20" s="89" t="s">
        <v>73</v>
      </c>
      <c r="T20" s="89" t="s">
        <v>171</v>
      </c>
      <c r="U20" s="89"/>
      <c r="V20" s="59"/>
      <c r="W20" s="2"/>
      <c r="X20" s="2"/>
      <c r="Y20" s="2"/>
      <c r="Z20" s="2"/>
    </row>
    <row r="21" spans="1:26" ht="15">
      <c r="A21" s="143" t="s">
        <v>9</v>
      </c>
      <c r="B21" s="128" t="s">
        <v>28</v>
      </c>
      <c r="C21" s="111" t="s">
        <v>6</v>
      </c>
      <c r="D21" s="96"/>
      <c r="E21" s="1" t="s">
        <v>35</v>
      </c>
      <c r="F21" s="1" t="s">
        <v>208</v>
      </c>
      <c r="G21" s="15" t="s">
        <v>57</v>
      </c>
      <c r="H21" s="98"/>
      <c r="I21" s="31">
        <v>0</v>
      </c>
      <c r="J21" s="31">
        <v>0</v>
      </c>
      <c r="K21" s="32">
        <v>0</v>
      </c>
      <c r="L21" s="32">
        <v>100000</v>
      </c>
      <c r="M21" s="32">
        <v>0</v>
      </c>
      <c r="N21" s="33">
        <v>0</v>
      </c>
      <c r="O21" s="34">
        <f t="shared" si="1"/>
        <v>100000</v>
      </c>
      <c r="P21" s="34">
        <v>0</v>
      </c>
      <c r="Q21" s="35">
        <f t="shared" si="0"/>
        <v>1566000</v>
      </c>
      <c r="R21" s="81" t="s">
        <v>168</v>
      </c>
      <c r="S21" s="89" t="s">
        <v>175</v>
      </c>
      <c r="T21" s="89" t="s">
        <v>171</v>
      </c>
      <c r="U21" s="89"/>
      <c r="V21" s="59"/>
      <c r="W21" s="2"/>
      <c r="X21" s="2"/>
      <c r="Y21" s="2"/>
      <c r="Z21" s="2"/>
    </row>
    <row r="22" spans="1:26" ht="15">
      <c r="A22" s="143" t="s">
        <v>9</v>
      </c>
      <c r="B22" s="128" t="s">
        <v>34</v>
      </c>
      <c r="C22" s="111" t="s">
        <v>6</v>
      </c>
      <c r="D22" s="96"/>
      <c r="E22" s="1" t="s">
        <v>41</v>
      </c>
      <c r="F22" s="1" t="s">
        <v>47</v>
      </c>
      <c r="G22" s="15" t="s">
        <v>58</v>
      </c>
      <c r="H22" s="98"/>
      <c r="I22" s="31">
        <v>0</v>
      </c>
      <c r="J22" s="31">
        <v>0</v>
      </c>
      <c r="K22" s="32">
        <v>4000</v>
      </c>
      <c r="L22" s="32">
        <v>0</v>
      </c>
      <c r="M22" s="32">
        <v>0</v>
      </c>
      <c r="N22" s="33">
        <v>0</v>
      </c>
      <c r="O22" s="34">
        <f t="shared" si="1"/>
        <v>4000</v>
      </c>
      <c r="P22" s="34">
        <v>0</v>
      </c>
      <c r="Q22" s="35">
        <f t="shared" si="0"/>
        <v>1570000</v>
      </c>
      <c r="R22" s="81">
        <v>10</v>
      </c>
      <c r="S22" s="89" t="s">
        <v>176</v>
      </c>
      <c r="T22" s="89" t="s">
        <v>171</v>
      </c>
      <c r="U22" s="89"/>
      <c r="V22" s="59"/>
      <c r="W22" s="2"/>
      <c r="X22" s="2"/>
      <c r="Y22" s="2"/>
      <c r="Z22" s="2"/>
    </row>
    <row r="23" spans="1:26" ht="15">
      <c r="A23" s="143" t="s">
        <v>9</v>
      </c>
      <c r="B23" s="128" t="s">
        <v>34</v>
      </c>
      <c r="C23" s="111" t="s">
        <v>4</v>
      </c>
      <c r="D23" s="96"/>
      <c r="E23" s="46" t="s">
        <v>220</v>
      </c>
      <c r="F23" s="1" t="s">
        <v>48</v>
      </c>
      <c r="G23" s="15" t="s">
        <v>37</v>
      </c>
      <c r="H23" s="98"/>
      <c r="I23" s="31">
        <v>0</v>
      </c>
      <c r="J23" s="31">
        <v>0</v>
      </c>
      <c r="K23" s="32">
        <v>0</v>
      </c>
      <c r="L23" s="32">
        <v>0</v>
      </c>
      <c r="M23" s="32">
        <v>0</v>
      </c>
      <c r="N23" s="33">
        <v>0</v>
      </c>
      <c r="O23" s="34">
        <f t="shared" si="1"/>
        <v>0</v>
      </c>
      <c r="P23" s="34">
        <v>1500000</v>
      </c>
      <c r="Q23" s="35">
        <f t="shared" si="0"/>
        <v>70000</v>
      </c>
      <c r="R23" s="81">
        <v>11</v>
      </c>
      <c r="S23" s="89" t="s">
        <v>77</v>
      </c>
      <c r="T23" s="89" t="s">
        <v>171</v>
      </c>
      <c r="U23" s="89"/>
      <c r="V23" s="59"/>
      <c r="W23" s="2"/>
      <c r="X23" s="2"/>
      <c r="Y23" s="2"/>
      <c r="Z23" s="2"/>
    </row>
    <row r="24" spans="1:26" ht="15">
      <c r="A24" s="143" t="s">
        <v>9</v>
      </c>
      <c r="B24" s="128" t="s">
        <v>34</v>
      </c>
      <c r="C24" s="111" t="s">
        <v>4</v>
      </c>
      <c r="D24" s="96"/>
      <c r="E24" s="46" t="s">
        <v>220</v>
      </c>
      <c r="F24" s="1" t="s">
        <v>49</v>
      </c>
      <c r="G24" s="15" t="s">
        <v>37</v>
      </c>
      <c r="H24" s="98"/>
      <c r="I24" s="31">
        <v>0</v>
      </c>
      <c r="J24" s="31">
        <v>0</v>
      </c>
      <c r="K24" s="32">
        <v>0</v>
      </c>
      <c r="L24" s="32">
        <v>0</v>
      </c>
      <c r="M24" s="32">
        <v>0</v>
      </c>
      <c r="N24" s="33">
        <v>0</v>
      </c>
      <c r="O24" s="34">
        <f t="shared" si="1"/>
        <v>0</v>
      </c>
      <c r="P24" s="34">
        <v>115</v>
      </c>
      <c r="Q24" s="35">
        <f t="shared" si="0"/>
        <v>69885</v>
      </c>
      <c r="R24" s="82">
        <v>12</v>
      </c>
      <c r="S24" s="89" t="s">
        <v>177</v>
      </c>
      <c r="T24" s="89" t="s">
        <v>171</v>
      </c>
      <c r="U24" s="89"/>
      <c r="V24" s="59"/>
      <c r="W24" s="2"/>
      <c r="X24" s="2"/>
      <c r="Y24" s="2"/>
      <c r="Z24" s="2"/>
    </row>
    <row r="25" spans="1:26" ht="15">
      <c r="A25" s="143" t="s">
        <v>9</v>
      </c>
      <c r="B25" s="128" t="s">
        <v>34</v>
      </c>
      <c r="C25" s="111" t="s">
        <v>6</v>
      </c>
      <c r="D25" s="45"/>
      <c r="E25" s="12" t="s">
        <v>38</v>
      </c>
      <c r="F25" s="1" t="s">
        <v>47</v>
      </c>
      <c r="G25" s="15" t="s">
        <v>59</v>
      </c>
      <c r="H25" s="98"/>
      <c r="I25" s="31">
        <v>0</v>
      </c>
      <c r="J25" s="31">
        <v>0</v>
      </c>
      <c r="K25" s="32">
        <v>2000</v>
      </c>
      <c r="L25" s="32">
        <v>0</v>
      </c>
      <c r="M25" s="32">
        <v>0</v>
      </c>
      <c r="N25" s="33">
        <v>0</v>
      </c>
      <c r="O25" s="34">
        <f t="shared" si="1"/>
        <v>2000</v>
      </c>
      <c r="P25" s="34">
        <v>0</v>
      </c>
      <c r="Q25" s="35">
        <f t="shared" si="0"/>
        <v>71885</v>
      </c>
      <c r="R25" s="82">
        <v>13</v>
      </c>
      <c r="S25" s="89" t="s">
        <v>155</v>
      </c>
      <c r="T25" s="89" t="s">
        <v>171</v>
      </c>
      <c r="U25" s="89"/>
      <c r="V25" s="59"/>
      <c r="W25" s="2"/>
      <c r="X25" s="2"/>
      <c r="Y25" s="2"/>
      <c r="Z25" s="2"/>
    </row>
    <row r="26" spans="1:26" ht="15">
      <c r="A26" s="143" t="s">
        <v>9</v>
      </c>
      <c r="B26" s="128" t="s">
        <v>39</v>
      </c>
      <c r="C26" s="111" t="s">
        <v>6</v>
      </c>
      <c r="D26" s="96"/>
      <c r="E26" s="1" t="s">
        <v>17</v>
      </c>
      <c r="F26" s="1" t="s">
        <v>47</v>
      </c>
      <c r="G26" s="15" t="s">
        <v>60</v>
      </c>
      <c r="H26" s="98"/>
      <c r="I26" s="31">
        <v>0</v>
      </c>
      <c r="J26" s="31">
        <v>0</v>
      </c>
      <c r="K26" s="32">
        <v>16000</v>
      </c>
      <c r="L26" s="32">
        <v>0</v>
      </c>
      <c r="M26" s="32">
        <v>0</v>
      </c>
      <c r="N26" s="33">
        <v>0</v>
      </c>
      <c r="O26" s="34">
        <f t="shared" si="1"/>
        <v>16000</v>
      </c>
      <c r="P26" s="34">
        <v>0</v>
      </c>
      <c r="Q26" s="35">
        <f t="shared" si="0"/>
        <v>87885</v>
      </c>
      <c r="R26" s="82">
        <v>14</v>
      </c>
      <c r="S26" s="89" t="s">
        <v>50</v>
      </c>
      <c r="T26" s="89" t="s">
        <v>171</v>
      </c>
      <c r="U26" s="89"/>
      <c r="V26" s="59"/>
      <c r="W26" s="2"/>
      <c r="X26" s="2"/>
      <c r="Y26" s="2"/>
      <c r="Z26" s="2"/>
    </row>
    <row r="27" spans="1:26" ht="15">
      <c r="A27" s="143" t="s">
        <v>9</v>
      </c>
      <c r="B27" s="128" t="s">
        <v>40</v>
      </c>
      <c r="C27" s="111" t="s">
        <v>6</v>
      </c>
      <c r="D27" s="96"/>
      <c r="E27" s="1" t="s">
        <v>36</v>
      </c>
      <c r="F27" s="1" t="s">
        <v>47</v>
      </c>
      <c r="G27" s="15" t="s">
        <v>61</v>
      </c>
      <c r="H27" s="98"/>
      <c r="I27" s="31">
        <v>0</v>
      </c>
      <c r="J27" s="31">
        <v>0</v>
      </c>
      <c r="K27" s="32">
        <f>4000</f>
        <v>4000</v>
      </c>
      <c r="L27" s="32">
        <v>0</v>
      </c>
      <c r="M27" s="32">
        <v>0</v>
      </c>
      <c r="N27" s="33">
        <v>0</v>
      </c>
      <c r="O27" s="34">
        <f t="shared" ref="O27" si="5">SUM(I27:N27)</f>
        <v>4000</v>
      </c>
      <c r="P27" s="34">
        <v>0</v>
      </c>
      <c r="Q27" s="35">
        <f t="shared" si="0"/>
        <v>91885</v>
      </c>
      <c r="R27" s="82">
        <v>15</v>
      </c>
      <c r="S27" s="89" t="s">
        <v>178</v>
      </c>
      <c r="T27" s="89" t="s">
        <v>171</v>
      </c>
      <c r="U27" s="89"/>
      <c r="V27" s="59"/>
      <c r="W27" s="2"/>
      <c r="X27" s="2"/>
      <c r="Y27" s="2"/>
      <c r="Z27" s="2"/>
    </row>
    <row r="28" spans="1:26" ht="15">
      <c r="A28" s="143" t="s">
        <v>9</v>
      </c>
      <c r="B28" s="128" t="s">
        <v>40</v>
      </c>
      <c r="C28" s="111" t="s">
        <v>6</v>
      </c>
      <c r="D28" s="96"/>
      <c r="E28" s="1" t="s">
        <v>50</v>
      </c>
      <c r="F28" s="1" t="s">
        <v>47</v>
      </c>
      <c r="G28" s="15" t="s">
        <v>61</v>
      </c>
      <c r="H28" s="98"/>
      <c r="I28" s="31">
        <v>0</v>
      </c>
      <c r="J28" s="31">
        <v>0</v>
      </c>
      <c r="K28" s="32">
        <f>2000</f>
        <v>2000</v>
      </c>
      <c r="L28" s="32">
        <v>0</v>
      </c>
      <c r="M28" s="32">
        <v>0</v>
      </c>
      <c r="N28" s="33">
        <v>0</v>
      </c>
      <c r="O28" s="34">
        <f t="shared" si="1"/>
        <v>2000</v>
      </c>
      <c r="P28" s="34">
        <v>0</v>
      </c>
      <c r="Q28" s="35">
        <f t="shared" si="0"/>
        <v>93885</v>
      </c>
      <c r="R28" s="82">
        <v>16</v>
      </c>
      <c r="S28" s="89" t="s">
        <v>179</v>
      </c>
      <c r="T28" s="89" t="s">
        <v>171</v>
      </c>
      <c r="U28" s="89"/>
      <c r="V28" s="59"/>
      <c r="W28" s="2"/>
      <c r="X28" s="2"/>
      <c r="Y28" s="2"/>
      <c r="Z28" s="2"/>
    </row>
    <row r="29" spans="1:26" ht="15">
      <c r="A29" s="143" t="s">
        <v>9</v>
      </c>
      <c r="B29" s="128" t="s">
        <v>51</v>
      </c>
      <c r="C29" s="111" t="s">
        <v>6</v>
      </c>
      <c r="D29" s="96"/>
      <c r="E29" s="1" t="s">
        <v>17</v>
      </c>
      <c r="F29" s="1" t="s">
        <v>47</v>
      </c>
      <c r="G29" s="15" t="s">
        <v>62</v>
      </c>
      <c r="H29" s="98"/>
      <c r="I29" s="31">
        <v>0</v>
      </c>
      <c r="J29" s="31">
        <v>0</v>
      </c>
      <c r="K29" s="32">
        <v>4000</v>
      </c>
      <c r="L29" s="32">
        <v>0</v>
      </c>
      <c r="M29" s="32">
        <v>0</v>
      </c>
      <c r="N29" s="33">
        <v>0</v>
      </c>
      <c r="O29" s="34">
        <f t="shared" ref="O29" si="6">SUM(I29:N29)</f>
        <v>4000</v>
      </c>
      <c r="P29" s="34">
        <v>0</v>
      </c>
      <c r="Q29" s="35">
        <f t="shared" si="0"/>
        <v>97885</v>
      </c>
      <c r="R29" s="85"/>
      <c r="S29" s="85"/>
      <c r="T29" s="85"/>
      <c r="U29" s="35"/>
      <c r="V29" s="59"/>
      <c r="W29" s="2"/>
      <c r="X29" s="2"/>
      <c r="Y29" s="2"/>
      <c r="Z29" s="2"/>
    </row>
    <row r="30" spans="1:26" ht="15">
      <c r="A30" s="143" t="s">
        <v>9</v>
      </c>
      <c r="B30" s="128" t="s">
        <v>63</v>
      </c>
      <c r="C30" s="111" t="s">
        <v>6</v>
      </c>
      <c r="D30" s="96"/>
      <c r="E30" s="1" t="s">
        <v>64</v>
      </c>
      <c r="F30" s="1" t="s">
        <v>47</v>
      </c>
      <c r="G30" s="15" t="s">
        <v>66</v>
      </c>
      <c r="H30" s="132" t="s">
        <v>65</v>
      </c>
      <c r="I30" s="31">
        <v>0</v>
      </c>
      <c r="J30" s="31">
        <v>0</v>
      </c>
      <c r="K30" s="32">
        <v>4000</v>
      </c>
      <c r="L30" s="32">
        <v>0</v>
      </c>
      <c r="M30" s="32">
        <v>0</v>
      </c>
      <c r="N30" s="33">
        <v>0</v>
      </c>
      <c r="O30" s="34">
        <f t="shared" ref="O30:O32" si="7">SUM(I30:N30)</f>
        <v>4000</v>
      </c>
      <c r="P30" s="34">
        <v>0</v>
      </c>
      <c r="Q30" s="35">
        <f t="shared" si="0"/>
        <v>101885</v>
      </c>
      <c r="R30" s="85"/>
      <c r="S30" s="85"/>
      <c r="T30" s="85"/>
      <c r="U30" s="35"/>
      <c r="V30" s="59"/>
      <c r="W30" s="2"/>
      <c r="X30" s="2"/>
      <c r="Y30" s="2"/>
      <c r="Z30" s="2"/>
    </row>
    <row r="31" spans="1:26" ht="15">
      <c r="A31" s="143" t="s">
        <v>9</v>
      </c>
      <c r="B31" s="128" t="str">
        <f t="shared" ref="B31:B33" si="8">B30</f>
        <v>30.10.18</v>
      </c>
      <c r="C31" s="111"/>
      <c r="D31" s="96"/>
      <c r="E31" s="1"/>
      <c r="F31" s="1"/>
      <c r="G31" s="15"/>
      <c r="H31" s="98"/>
      <c r="I31" s="31">
        <v>0</v>
      </c>
      <c r="J31" s="31">
        <v>0</v>
      </c>
      <c r="K31" s="32">
        <v>0</v>
      </c>
      <c r="L31" s="32">
        <v>0</v>
      </c>
      <c r="M31" s="32">
        <v>0</v>
      </c>
      <c r="N31" s="33">
        <v>0</v>
      </c>
      <c r="O31" s="34">
        <f t="shared" si="7"/>
        <v>0</v>
      </c>
      <c r="P31" s="34">
        <v>0</v>
      </c>
      <c r="Q31" s="35">
        <f t="shared" si="0"/>
        <v>101885</v>
      </c>
      <c r="R31" s="85"/>
      <c r="S31" s="85"/>
      <c r="T31" s="85"/>
      <c r="U31" s="35"/>
      <c r="V31" s="59"/>
      <c r="W31" s="2"/>
      <c r="X31" s="2"/>
      <c r="Y31" s="2"/>
      <c r="Z31" s="2"/>
    </row>
    <row r="32" spans="1:26" ht="15.75" thickBot="1">
      <c r="A32" s="144" t="s">
        <v>9</v>
      </c>
      <c r="B32" s="134" t="str">
        <f t="shared" si="8"/>
        <v>30.10.18</v>
      </c>
      <c r="C32" s="135"/>
      <c r="D32" s="96"/>
      <c r="E32" s="1"/>
      <c r="F32" s="1"/>
      <c r="G32" s="15"/>
      <c r="H32" s="98"/>
      <c r="I32" s="31">
        <v>0</v>
      </c>
      <c r="J32" s="31">
        <v>0</v>
      </c>
      <c r="K32" s="32">
        <v>0</v>
      </c>
      <c r="L32" s="32">
        <v>0</v>
      </c>
      <c r="M32" s="32">
        <v>0</v>
      </c>
      <c r="N32" s="33">
        <v>0</v>
      </c>
      <c r="O32" s="34">
        <f t="shared" si="7"/>
        <v>0</v>
      </c>
      <c r="P32" s="34">
        <v>0</v>
      </c>
      <c r="Q32" s="35">
        <f t="shared" si="0"/>
        <v>101885</v>
      </c>
      <c r="R32" s="90"/>
      <c r="S32" s="90"/>
      <c r="T32" s="90"/>
      <c r="U32" s="91"/>
      <c r="V32" s="49" t="s">
        <v>76</v>
      </c>
      <c r="W32" s="2"/>
      <c r="X32" s="2"/>
      <c r="Y32" s="2"/>
      <c r="Z32" s="2"/>
    </row>
    <row r="33" spans="1:26" ht="16.5" thickBot="1">
      <c r="A33" s="142" t="s">
        <v>9</v>
      </c>
      <c r="B33" s="284" t="str">
        <f t="shared" si="8"/>
        <v>30.10.18</v>
      </c>
      <c r="C33" s="353" t="s">
        <v>7</v>
      </c>
      <c r="D33" s="353"/>
      <c r="E33" s="353"/>
      <c r="F33" s="353"/>
      <c r="G33" s="354"/>
      <c r="H33" s="106"/>
      <c r="I33" s="37">
        <f>SUM(I13:I32)</f>
        <v>0</v>
      </c>
      <c r="J33" s="39">
        <f t="shared" ref="J33:N33" si="9">SUM(J13:J32)</f>
        <v>0</v>
      </c>
      <c r="K33" s="39">
        <f t="shared" si="9"/>
        <v>152000</v>
      </c>
      <c r="L33" s="39">
        <f t="shared" si="9"/>
        <v>1450000</v>
      </c>
      <c r="M33" s="39">
        <f t="shared" si="9"/>
        <v>0</v>
      </c>
      <c r="N33" s="38">
        <f t="shared" si="9"/>
        <v>0</v>
      </c>
      <c r="O33" s="69">
        <f>SUM(O11:O32)</f>
        <v>1602000</v>
      </c>
      <c r="P33" s="69">
        <f>SUM(P11:P32)</f>
        <v>1500115</v>
      </c>
      <c r="Q33" s="37">
        <f>Q12-P33+O33</f>
        <v>101885</v>
      </c>
      <c r="R33" s="37"/>
      <c r="S33" s="76"/>
      <c r="T33" s="76"/>
      <c r="U33" s="149"/>
      <c r="V33" s="47" t="s">
        <v>67</v>
      </c>
      <c r="W33" s="2"/>
      <c r="X33" s="2"/>
      <c r="Y33" s="2"/>
      <c r="Z33" s="2"/>
    </row>
    <row r="34" spans="1:26">
      <c r="V34" s="2"/>
      <c r="W34" s="2"/>
      <c r="X34" s="2"/>
      <c r="Y34" s="2"/>
      <c r="Z34" s="2"/>
    </row>
    <row r="35" spans="1:26">
      <c r="V35" s="2"/>
      <c r="W35" s="2"/>
      <c r="X35" s="2"/>
      <c r="Y35" s="2"/>
      <c r="Z35" s="2"/>
    </row>
    <row r="36" spans="1:26">
      <c r="V36" s="2"/>
      <c r="W36" s="2"/>
      <c r="X36" s="2"/>
      <c r="Y36" s="2"/>
      <c r="Z36" s="2"/>
    </row>
    <row r="37" spans="1:26">
      <c r="O37" s="10"/>
      <c r="P37" s="10"/>
      <c r="Q37" s="10"/>
      <c r="R37" s="10"/>
      <c r="S37" s="10"/>
      <c r="T37" s="10"/>
      <c r="U37" s="11"/>
      <c r="V37" s="2"/>
      <c r="W37" s="2"/>
      <c r="X37" s="2"/>
      <c r="Y37" s="2"/>
      <c r="Z37" s="2"/>
    </row>
    <row r="38" spans="1:26">
      <c r="O38" s="11"/>
      <c r="P38" s="11"/>
      <c r="Q38" s="11"/>
      <c r="R38" s="11"/>
      <c r="S38" s="11"/>
      <c r="T38" s="11"/>
      <c r="U38" s="11"/>
      <c r="V38" s="2"/>
      <c r="W38" s="2"/>
      <c r="X38" s="2"/>
      <c r="Y38" s="2"/>
      <c r="Z38" s="2"/>
    </row>
    <row r="39" spans="1:26">
      <c r="O39" s="11"/>
      <c r="P39" s="11"/>
      <c r="Q39" s="11"/>
      <c r="R39" s="11"/>
      <c r="S39" s="11"/>
      <c r="T39" s="11"/>
      <c r="U39" s="11"/>
      <c r="V39" s="2"/>
      <c r="W39" s="2"/>
      <c r="X39" s="2"/>
      <c r="Y39" s="2"/>
      <c r="Z39" s="2"/>
    </row>
    <row r="40" spans="1:26">
      <c r="O40" s="6"/>
      <c r="P40" s="6"/>
      <c r="Q40" s="6"/>
      <c r="R40" s="6"/>
      <c r="S40" s="6"/>
      <c r="T40" s="6"/>
      <c r="U40" s="6"/>
      <c r="V40" s="2"/>
      <c r="W40" s="2"/>
      <c r="X40" s="2"/>
      <c r="Y40" s="2"/>
      <c r="Z40" s="2"/>
    </row>
  </sheetData>
  <autoFilter ref="A11:U33">
    <filterColumn colId="8" showButton="0"/>
    <filterColumn colId="9" hiddenButton="1" showButton="0"/>
    <filterColumn colId="10" showButton="0"/>
    <filterColumn colId="11" hiddenButton="1" showButton="0"/>
    <filterColumn colId="12" showButton="0"/>
  </autoFilter>
  <mergeCells count="8">
    <mergeCell ref="C33:G33"/>
    <mergeCell ref="A9:B9"/>
    <mergeCell ref="A1:U1"/>
    <mergeCell ref="A4:U4"/>
    <mergeCell ref="A6:U6"/>
    <mergeCell ref="A2:U2"/>
    <mergeCell ref="I11:N11"/>
    <mergeCell ref="A8:B8"/>
  </mergeCells>
  <phoneticPr fontId="3" type="noConversion"/>
  <pageMargins left="0.25" right="0" top="0.5" bottom="0.5" header="0" footer="0.5"/>
  <pageSetup paperSize="9" scale="80" orientation="landscape" r:id="rId1"/>
  <headerFooter alignWithMargins="0">
    <oddFooter>&amp;LE : B.Karim-(SDC---)-Bank Statement&amp;CMd. Bazlul Karim, Accountant,SDC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04)-APR'19-RUPALI</vt:lpstr>
      <vt:lpstr>2019)-LINK-ALL MONTH-RUPALI</vt:lpstr>
      <vt:lpstr>03)-MAR'19-RUPALI</vt:lpstr>
      <vt:lpstr>02)-FEB'19-RUPALI</vt:lpstr>
      <vt:lpstr>01)-JAN'19-RUPALI</vt:lpstr>
      <vt:lpstr>12)-DEC'18-RUPALI</vt:lpstr>
      <vt:lpstr>11)-NOV'18-RUPALI</vt:lpstr>
      <vt:lpstr>10)-OCT'18-RUPALI AC OPEN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B.KARIM</dc:creator>
  <cp:lastModifiedBy>Md. Bazlul Karim</cp:lastModifiedBy>
  <cp:lastPrinted>2019-04-16T11:09:31Z</cp:lastPrinted>
  <dcterms:created xsi:type="dcterms:W3CDTF">1996-10-14T23:33:28Z</dcterms:created>
  <dcterms:modified xsi:type="dcterms:W3CDTF">2019-07-30T18:08:30Z</dcterms:modified>
</cp:coreProperties>
</file>