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xr:revisionPtr revIDLastSave="0" documentId="8_{3861C0AD-E2EF-0243-B221-7D576DA20D7F}" xr6:coauthVersionLast="45" xr6:coauthVersionMax="45" xr10:uidLastSave="{00000000-0000-0000-0000-000000000000}"/>
  <bookViews>
    <workbookView xWindow="120" yWindow="150" windowWidth="12435" windowHeight="5835" tabRatio="601" firstSheet="8" activeTab="21" xr2:uid="{00000000-000D-0000-FFFF-FFFF00000000}"/>
  </bookViews>
  <sheets>
    <sheet name="MD'S REPORT - LINES &amp; SIMEX" sheetId="19" r:id="rId1"/>
    <sheet name="GM REPORTS SUMMARY" sheetId="20" r:id="rId2"/>
    <sheet name="DAILY SALES REPORT " sheetId="11" r:id="rId3"/>
    <sheet name="ACCOUNTS - BRANCH BALANCES" sheetId="13" r:id="rId4"/>
    <sheet name="EXPECTED PROFITS" sheetId="18" r:id="rId5"/>
    <sheet name="EXPENSE TRACKER " sheetId="16" r:id="rId6"/>
    <sheet name="EBU SUMMARY" sheetId="17" r:id="rId7"/>
    <sheet name="SAFARICOM INVOICE &amp; PAYMENTS " sheetId="9" r:id="rId8"/>
    <sheet name="ACCOUNTS-AIRTIME &amp; BAL CONTROLS" sheetId="14" r:id="rId9"/>
    <sheet name="M-PESA SUMMARY" sheetId="21" r:id="rId10"/>
    <sheet name="ACCOUNTS- DAILY SALES &amp; BANKING" sheetId="12" r:id="rId11"/>
    <sheet name="ACCOUNTS - EXPENSE TRACKER" sheetId="15" r:id="rId12"/>
    <sheet name="M-Pesa Department Report" sheetId="4" r:id="rId13"/>
    <sheet name="Purchases -Airtime Department  " sheetId="5" r:id="rId14"/>
    <sheet name="DEVICES DEPT - PHONES &amp; ACCESSO" sheetId="6" r:id="rId15"/>
    <sheet name="DEVICES - LINES &amp; SIMEX" sheetId="7" r:id="rId16"/>
    <sheet name="EBU" sheetId="8" r:id="rId17"/>
    <sheet name="EXPENSES" sheetId="10" r:id="rId18"/>
    <sheet name="BALANCES " sheetId="1" r:id="rId19"/>
    <sheet name="SALES" sheetId="2" r:id="rId20"/>
    <sheet name=" INVOICES (PURCHASES)" sheetId="3" r:id="rId21"/>
    <sheet name="Sheet12" sheetId="22" r:id="rId2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R7" i="4" l="1"/>
  <c r="C5" i="21"/>
  <c r="ES7" i="4"/>
  <c r="D5" i="21"/>
  <c r="ET7" i="4"/>
  <c r="E5" i="21"/>
  <c r="F5" i="21"/>
  <c r="ER8" i="4"/>
  <c r="C6" i="21"/>
  <c r="ES8" i="4"/>
  <c r="D6" i="21"/>
  <c r="ET8" i="4"/>
  <c r="E6" i="21"/>
  <c r="F6" i="21"/>
  <c r="ER9" i="4"/>
  <c r="C7" i="21"/>
  <c r="ES9" i="4"/>
  <c r="D7" i="21"/>
  <c r="ET9" i="4"/>
  <c r="E7" i="21"/>
  <c r="F7" i="21"/>
  <c r="ER10" i="4"/>
  <c r="C8" i="21"/>
  <c r="ES10" i="4"/>
  <c r="D8" i="21"/>
  <c r="ET10" i="4"/>
  <c r="E8" i="21"/>
  <c r="F8" i="21"/>
  <c r="ER11" i="4"/>
  <c r="C9" i="21"/>
  <c r="ES11" i="4"/>
  <c r="D9" i="21"/>
  <c r="ET11" i="4"/>
  <c r="E9" i="21"/>
  <c r="F9" i="21"/>
  <c r="ER12" i="4"/>
  <c r="C10" i="21"/>
  <c r="ES12" i="4"/>
  <c r="D10" i="21"/>
  <c r="ET12" i="4"/>
  <c r="E10" i="21"/>
  <c r="F10" i="21"/>
  <c r="ER13" i="4"/>
  <c r="C11" i="21"/>
  <c r="ES13" i="4"/>
  <c r="D11" i="21"/>
  <c r="ET13" i="4"/>
  <c r="E11" i="21"/>
  <c r="F11" i="21"/>
  <c r="ER14" i="4"/>
  <c r="C12" i="21"/>
  <c r="ES14" i="4"/>
  <c r="D12" i="21"/>
  <c r="ET14" i="4"/>
  <c r="E12" i="21"/>
  <c r="F12" i="21"/>
  <c r="ER15" i="4"/>
  <c r="C13" i="21"/>
  <c r="ES15" i="4"/>
  <c r="D13" i="21"/>
  <c r="ET15" i="4"/>
  <c r="E13" i="21"/>
  <c r="F13" i="21"/>
  <c r="ER16" i="4"/>
  <c r="C14" i="21"/>
  <c r="ES16" i="4"/>
  <c r="D14" i="21"/>
  <c r="ET16" i="4"/>
  <c r="E14" i="21"/>
  <c r="F14" i="21"/>
  <c r="ER17" i="4"/>
  <c r="C15" i="21"/>
  <c r="ES17" i="4"/>
  <c r="D15" i="21"/>
  <c r="ET17" i="4"/>
  <c r="E15" i="21"/>
  <c r="F15" i="21"/>
  <c r="ER18" i="4"/>
  <c r="C16" i="21"/>
  <c r="ES18" i="4"/>
  <c r="D16" i="21"/>
  <c r="ET18" i="4"/>
  <c r="E16" i="21"/>
  <c r="F16" i="21"/>
  <c r="ER19" i="4"/>
  <c r="C17" i="21"/>
  <c r="ES19" i="4"/>
  <c r="D17" i="21"/>
  <c r="ET19" i="4"/>
  <c r="E17" i="21"/>
  <c r="F17" i="21"/>
  <c r="ER20" i="4"/>
  <c r="C18" i="21"/>
  <c r="ES20" i="4"/>
  <c r="D18" i="21"/>
  <c r="ET20" i="4"/>
  <c r="E18" i="21"/>
  <c r="F18" i="21"/>
  <c r="ER21" i="4"/>
  <c r="C19" i="21"/>
  <c r="ES21" i="4"/>
  <c r="D19" i="21"/>
  <c r="ET21" i="4"/>
  <c r="E19" i="21"/>
  <c r="F19" i="21"/>
  <c r="ER22" i="4"/>
  <c r="C20" i="21"/>
  <c r="ES22" i="4"/>
  <c r="D20" i="21"/>
  <c r="ET22" i="4"/>
  <c r="E20" i="21"/>
  <c r="F20" i="21"/>
  <c r="ER23" i="4"/>
  <c r="C21" i="21"/>
  <c r="ES23" i="4"/>
  <c r="D21" i="21"/>
  <c r="ET23" i="4"/>
  <c r="E21" i="21"/>
  <c r="F21" i="21"/>
  <c r="ER24" i="4"/>
  <c r="C22" i="21"/>
  <c r="ES24" i="4"/>
  <c r="D22" i="21"/>
  <c r="ET24" i="4"/>
  <c r="E22" i="21"/>
  <c r="F22" i="21"/>
  <c r="ER25" i="4"/>
  <c r="C23" i="21"/>
  <c r="ES25" i="4"/>
  <c r="D23" i="21"/>
  <c r="ET25" i="4"/>
  <c r="E23" i="21"/>
  <c r="F23" i="21"/>
  <c r="ER26" i="4"/>
  <c r="C24" i="21"/>
  <c r="ES26" i="4"/>
  <c r="D24" i="21"/>
  <c r="ET26" i="4"/>
  <c r="E24" i="21"/>
  <c r="F24" i="21"/>
  <c r="ER27" i="4"/>
  <c r="C25" i="21"/>
  <c r="ES27" i="4"/>
  <c r="D25" i="21"/>
  <c r="ET27" i="4"/>
  <c r="E25" i="21"/>
  <c r="F25" i="21"/>
  <c r="ER28" i="4"/>
  <c r="C26" i="21"/>
  <c r="ES28" i="4"/>
  <c r="D26" i="21"/>
  <c r="ET28" i="4"/>
  <c r="E26" i="21"/>
  <c r="F26" i="21"/>
  <c r="ER29" i="4"/>
  <c r="C27" i="21"/>
  <c r="ES29" i="4"/>
  <c r="D27" i="21"/>
  <c r="ET29" i="4"/>
  <c r="E27" i="21"/>
  <c r="F27" i="21"/>
  <c r="ER30" i="4"/>
  <c r="C28" i="21"/>
  <c r="ES30" i="4"/>
  <c r="D28" i="21"/>
  <c r="ET30" i="4"/>
  <c r="E28" i="21"/>
  <c r="F28" i="21"/>
  <c r="ER31" i="4"/>
  <c r="C29" i="21"/>
  <c r="ES31" i="4"/>
  <c r="D29" i="21"/>
  <c r="ET31" i="4"/>
  <c r="E29" i="21"/>
  <c r="F29" i="21"/>
  <c r="ER32" i="4"/>
  <c r="C30" i="21"/>
  <c r="ES32" i="4"/>
  <c r="D30" i="21"/>
  <c r="ET32" i="4"/>
  <c r="E30" i="21"/>
  <c r="F30" i="21"/>
  <c r="ER33" i="4"/>
  <c r="C31" i="21"/>
  <c r="ES33" i="4"/>
  <c r="D31" i="21"/>
  <c r="ET33" i="4"/>
  <c r="E31" i="21"/>
  <c r="F31" i="21"/>
  <c r="ER34" i="4"/>
  <c r="C32" i="21"/>
  <c r="ES34" i="4"/>
  <c r="D32" i="21"/>
  <c r="ET34" i="4"/>
  <c r="E32" i="21"/>
  <c r="F32" i="21"/>
  <c r="ER35" i="4"/>
  <c r="C33" i="21"/>
  <c r="ES35" i="4"/>
  <c r="D33" i="21"/>
  <c r="ET35" i="4"/>
  <c r="E33" i="21"/>
  <c r="F33" i="21"/>
  <c r="ER6" i="4"/>
  <c r="C4" i="21"/>
  <c r="ES6" i="4"/>
  <c r="D4" i="21"/>
  <c r="ET6" i="4"/>
  <c r="E4" i="21"/>
  <c r="F4" i="21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L4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AG5" i="7"/>
  <c r="AH5" i="7"/>
  <c r="F4" i="19"/>
  <c r="AG6" i="7"/>
  <c r="AH6" i="7"/>
  <c r="F5" i="19"/>
  <c r="AG7" i="7"/>
  <c r="AH7" i="7"/>
  <c r="F6" i="19"/>
  <c r="AG8" i="7"/>
  <c r="AH8" i="7"/>
  <c r="F7" i="19"/>
  <c r="AG9" i="7"/>
  <c r="AH9" i="7"/>
  <c r="F8" i="19"/>
  <c r="AG10" i="7"/>
  <c r="AH10" i="7"/>
  <c r="F9" i="19"/>
  <c r="AG11" i="7"/>
  <c r="AH11" i="7"/>
  <c r="F10" i="19"/>
  <c r="AG12" i="7"/>
  <c r="AH12" i="7"/>
  <c r="F11" i="19"/>
  <c r="AG13" i="7"/>
  <c r="AH13" i="7"/>
  <c r="F12" i="19"/>
  <c r="AG14" i="7"/>
  <c r="AH14" i="7"/>
  <c r="F13" i="19"/>
  <c r="AG15" i="7"/>
  <c r="AH15" i="7"/>
  <c r="F14" i="19"/>
  <c r="AG16" i="7"/>
  <c r="AH16" i="7"/>
  <c r="F15" i="19"/>
  <c r="AG17" i="7"/>
  <c r="AH17" i="7"/>
  <c r="F16" i="19"/>
  <c r="AG18" i="7"/>
  <c r="AH18" i="7"/>
  <c r="F17" i="19"/>
  <c r="AG19" i="7"/>
  <c r="AH19" i="7"/>
  <c r="F18" i="19"/>
  <c r="AG20" i="7"/>
  <c r="AH20" i="7"/>
  <c r="F19" i="19"/>
  <c r="AG21" i="7"/>
  <c r="AH21" i="7"/>
  <c r="F20" i="19"/>
  <c r="AG22" i="7"/>
  <c r="AH22" i="7"/>
  <c r="F21" i="19"/>
  <c r="AG23" i="7"/>
  <c r="AH23" i="7"/>
  <c r="F22" i="19"/>
  <c r="AG24" i="7"/>
  <c r="AH24" i="7"/>
  <c r="F23" i="19"/>
  <c r="AG25" i="7"/>
  <c r="AH25" i="7"/>
  <c r="F24" i="19"/>
  <c r="AG26" i="7"/>
  <c r="AH26" i="7"/>
  <c r="F25" i="19"/>
  <c r="AG27" i="7"/>
  <c r="AH27" i="7"/>
  <c r="F26" i="19"/>
  <c r="AG28" i="7"/>
  <c r="AH28" i="7"/>
  <c r="F27" i="19"/>
  <c r="AG29" i="7"/>
  <c r="AH29" i="7"/>
  <c r="F28" i="19"/>
  <c r="AG30" i="7"/>
  <c r="AH30" i="7"/>
  <c r="F29" i="19"/>
  <c r="AG31" i="7"/>
  <c r="AH31" i="7"/>
  <c r="F30" i="19"/>
  <c r="AG32" i="7"/>
  <c r="AH32" i="7"/>
  <c r="F31" i="19"/>
  <c r="AG33" i="7"/>
  <c r="AH33" i="7"/>
  <c r="F32" i="19"/>
  <c r="AG34" i="7"/>
  <c r="AH34" i="7"/>
  <c r="F33" i="19"/>
  <c r="F34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AC5" i="7"/>
  <c r="D4" i="19"/>
  <c r="AC6" i="7"/>
  <c r="D5" i="19"/>
  <c r="AC7" i="7"/>
  <c r="D6" i="19"/>
  <c r="AC8" i="7"/>
  <c r="D7" i="19"/>
  <c r="AC9" i="7"/>
  <c r="D8" i="19"/>
  <c r="AC10" i="7"/>
  <c r="D9" i="19"/>
  <c r="AC11" i="7"/>
  <c r="D10" i="19"/>
  <c r="AC12" i="7"/>
  <c r="D11" i="19"/>
  <c r="AC13" i="7"/>
  <c r="D12" i="19"/>
  <c r="AC14" i="7"/>
  <c r="D13" i="19"/>
  <c r="AC15" i="7"/>
  <c r="D14" i="19"/>
  <c r="AC16" i="7"/>
  <c r="D15" i="19"/>
  <c r="AC17" i="7"/>
  <c r="D16" i="19"/>
  <c r="AC18" i="7"/>
  <c r="D17" i="19"/>
  <c r="AC19" i="7"/>
  <c r="D18" i="19"/>
  <c r="AC20" i="7"/>
  <c r="D19" i="19"/>
  <c r="AC21" i="7"/>
  <c r="D20" i="19"/>
  <c r="AC22" i="7"/>
  <c r="D21" i="19"/>
  <c r="AC23" i="7"/>
  <c r="D22" i="19"/>
  <c r="AC24" i="7"/>
  <c r="D23" i="19"/>
  <c r="AC25" i="7"/>
  <c r="D24" i="19"/>
  <c r="AC26" i="7"/>
  <c r="D25" i="19"/>
  <c r="AC27" i="7"/>
  <c r="D26" i="19"/>
  <c r="AC28" i="7"/>
  <c r="D27" i="19"/>
  <c r="AC29" i="7"/>
  <c r="D28" i="19"/>
  <c r="AC30" i="7"/>
  <c r="D29" i="19"/>
  <c r="AC31" i="7"/>
  <c r="D30" i="19"/>
  <c r="AC32" i="7"/>
  <c r="D31" i="19"/>
  <c r="AC33" i="7"/>
  <c r="D32" i="19"/>
  <c r="AC34" i="7"/>
  <c r="D33" i="19"/>
  <c r="D34" i="19"/>
  <c r="AM5" i="7"/>
  <c r="C4" i="19"/>
  <c r="AM6" i="7"/>
  <c r="C5" i="19"/>
  <c r="AM7" i="7"/>
  <c r="C6" i="19"/>
  <c r="AM8" i="7"/>
  <c r="C7" i="19"/>
  <c r="AM9" i="7"/>
  <c r="C8" i="19"/>
  <c r="AM10" i="7"/>
  <c r="C9" i="19"/>
  <c r="AM11" i="7"/>
  <c r="C10" i="19"/>
  <c r="AM12" i="7"/>
  <c r="C11" i="19"/>
  <c r="AM13" i="7"/>
  <c r="C12" i="19"/>
  <c r="AM14" i="7"/>
  <c r="C13" i="19"/>
  <c r="AM15" i="7"/>
  <c r="C14" i="19"/>
  <c r="AM16" i="7"/>
  <c r="C15" i="19"/>
  <c r="AM17" i="7"/>
  <c r="C16" i="19"/>
  <c r="AM18" i="7"/>
  <c r="C17" i="19"/>
  <c r="AM19" i="7"/>
  <c r="C18" i="19"/>
  <c r="AM20" i="7"/>
  <c r="C19" i="19"/>
  <c r="AM21" i="7"/>
  <c r="C20" i="19"/>
  <c r="AM22" i="7"/>
  <c r="C21" i="19"/>
  <c r="AM23" i="7"/>
  <c r="C22" i="19"/>
  <c r="AM24" i="7"/>
  <c r="C23" i="19"/>
  <c r="AM25" i="7"/>
  <c r="C24" i="19"/>
  <c r="AM26" i="7"/>
  <c r="C25" i="19"/>
  <c r="AM27" i="7"/>
  <c r="C26" i="19"/>
  <c r="AM28" i="7"/>
  <c r="C27" i="19"/>
  <c r="AM29" i="7"/>
  <c r="C28" i="19"/>
  <c r="AM30" i="7"/>
  <c r="C29" i="19"/>
  <c r="AM31" i="7"/>
  <c r="C30" i="19"/>
  <c r="AM32" i="7"/>
  <c r="C31" i="19"/>
  <c r="AM33" i="7"/>
  <c r="C32" i="19"/>
  <c r="AM34" i="7"/>
  <c r="C33" i="19"/>
  <c r="C34" i="19"/>
  <c r="D3" i="18"/>
  <c r="K6" i="6"/>
  <c r="D4" i="18"/>
  <c r="D5" i="18"/>
  <c r="K8" i="6"/>
  <c r="D6" i="18"/>
  <c r="D7" i="18"/>
  <c r="K10" i="6"/>
  <c r="D8" i="18"/>
  <c r="D9" i="18"/>
  <c r="K12" i="6"/>
  <c r="D10" i="18"/>
  <c r="D11" i="18"/>
  <c r="K14" i="6"/>
  <c r="D12" i="18"/>
  <c r="D13" i="18"/>
  <c r="K16" i="6"/>
  <c r="D14" i="18"/>
  <c r="D15" i="18"/>
  <c r="K18" i="6"/>
  <c r="D16" i="18"/>
  <c r="D17" i="18"/>
  <c r="K20" i="6"/>
  <c r="D18" i="18"/>
  <c r="D19" i="18"/>
  <c r="K22" i="6"/>
  <c r="D20" i="18"/>
  <c r="D21" i="18"/>
  <c r="K24" i="6"/>
  <c r="D22" i="18"/>
  <c r="D23" i="18"/>
  <c r="K26" i="6"/>
  <c r="D24" i="18"/>
  <c r="D25" i="18"/>
  <c r="K28" i="6"/>
  <c r="D26" i="18"/>
  <c r="D27" i="18"/>
  <c r="K30" i="6"/>
  <c r="D28" i="18"/>
  <c r="D29" i="18"/>
  <c r="K32" i="6"/>
  <c r="D30" i="18"/>
  <c r="D31" i="18"/>
  <c r="K34" i="6"/>
  <c r="D32" i="18"/>
  <c r="D33" i="18"/>
  <c r="K5" i="5"/>
  <c r="C3" i="18"/>
  <c r="K6" i="5"/>
  <c r="C4" i="18"/>
  <c r="K7" i="5"/>
  <c r="C5" i="18"/>
  <c r="K8" i="5"/>
  <c r="C6" i="18"/>
  <c r="K9" i="5"/>
  <c r="C7" i="18"/>
  <c r="K10" i="5"/>
  <c r="C8" i="18"/>
  <c r="K11" i="5"/>
  <c r="C9" i="18"/>
  <c r="K12" i="5"/>
  <c r="C10" i="18"/>
  <c r="K13" i="5"/>
  <c r="C11" i="18"/>
  <c r="K14" i="5"/>
  <c r="C12" i="18"/>
  <c r="K15" i="5"/>
  <c r="C13" i="18"/>
  <c r="K16" i="5"/>
  <c r="C14" i="18"/>
  <c r="K17" i="5"/>
  <c r="C15" i="18"/>
  <c r="K18" i="5"/>
  <c r="C16" i="18"/>
  <c r="K19" i="5"/>
  <c r="C17" i="18"/>
  <c r="K20" i="5"/>
  <c r="C18" i="18"/>
  <c r="K21" i="5"/>
  <c r="C19" i="18"/>
  <c r="K22" i="5"/>
  <c r="C20" i="18"/>
  <c r="K23" i="5"/>
  <c r="C21" i="18"/>
  <c r="K24" i="5"/>
  <c r="C22" i="18"/>
  <c r="K25" i="5"/>
  <c r="C23" i="18"/>
  <c r="K26" i="5"/>
  <c r="C24" i="18"/>
  <c r="K27" i="5"/>
  <c r="C25" i="18"/>
  <c r="K28" i="5"/>
  <c r="C26" i="18"/>
  <c r="K29" i="5"/>
  <c r="C27" i="18"/>
  <c r="K30" i="5"/>
  <c r="C28" i="18"/>
  <c r="K31" i="5"/>
  <c r="C29" i="18"/>
  <c r="K32" i="5"/>
  <c r="C30" i="18"/>
  <c r="K33" i="5"/>
  <c r="C31" i="18"/>
  <c r="K34" i="5"/>
  <c r="C32" i="18"/>
  <c r="C33" i="18"/>
  <c r="AK5" i="7"/>
  <c r="K5" i="6"/>
  <c r="L5" i="6"/>
  <c r="L6" i="6"/>
  <c r="L39" i="6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S5" i="8"/>
  <c r="M5" i="17"/>
  <c r="S6" i="8"/>
  <c r="M6" i="17"/>
  <c r="S7" i="8"/>
  <c r="M7" i="17"/>
  <c r="S8" i="8"/>
  <c r="M8" i="17"/>
  <c r="S9" i="8"/>
  <c r="M9" i="17"/>
  <c r="S10" i="8"/>
  <c r="M10" i="17"/>
  <c r="S11" i="8"/>
  <c r="M11" i="17"/>
  <c r="S12" i="8"/>
  <c r="M12" i="17"/>
  <c r="S13" i="8"/>
  <c r="M13" i="17"/>
  <c r="S14" i="8"/>
  <c r="M14" i="17"/>
  <c r="S15" i="8"/>
  <c r="M15" i="17"/>
  <c r="S16" i="8"/>
  <c r="M16" i="17"/>
  <c r="S17" i="8"/>
  <c r="M17" i="17"/>
  <c r="S18" i="8"/>
  <c r="M18" i="17"/>
  <c r="S19" i="8"/>
  <c r="M19" i="17"/>
  <c r="S20" i="8"/>
  <c r="M20" i="17"/>
  <c r="S21" i="8"/>
  <c r="M21" i="17"/>
  <c r="S22" i="8"/>
  <c r="M22" i="17"/>
  <c r="S23" i="8"/>
  <c r="M23" i="17"/>
  <c r="S24" i="8"/>
  <c r="M24" i="17"/>
  <c r="S25" i="8"/>
  <c r="M25" i="17"/>
  <c r="S26" i="8"/>
  <c r="M26" i="17"/>
  <c r="S27" i="8"/>
  <c r="M27" i="17"/>
  <c r="S28" i="8"/>
  <c r="M28" i="17"/>
  <c r="M29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S29" i="8"/>
  <c r="S30" i="8"/>
  <c r="S31" i="8"/>
  <c r="S32" i="8"/>
  <c r="S33" i="8"/>
  <c r="S34" i="8"/>
  <c r="S36" i="8"/>
  <c r="Z33" i="15"/>
  <c r="D33" i="16"/>
  <c r="Z34" i="15"/>
  <c r="D34" i="16"/>
  <c r="Z35" i="15"/>
  <c r="D35" i="16"/>
  <c r="Z36" i="15"/>
  <c r="D36" i="16"/>
  <c r="Z32" i="15"/>
  <c r="D32" i="16"/>
  <c r="Z31" i="15"/>
  <c r="D31" i="16"/>
  <c r="Z25" i="15"/>
  <c r="D25" i="16"/>
  <c r="Z26" i="15"/>
  <c r="D26" i="16"/>
  <c r="Z27" i="15"/>
  <c r="D27" i="16"/>
  <c r="Z28" i="15"/>
  <c r="D28" i="16"/>
  <c r="Z29" i="15"/>
  <c r="D29" i="16"/>
  <c r="Z24" i="15"/>
  <c r="D24" i="16"/>
  <c r="Z23" i="15"/>
  <c r="D23" i="16"/>
  <c r="Z21" i="15"/>
  <c r="D21" i="16"/>
  <c r="Z17" i="15"/>
  <c r="D17" i="16"/>
  <c r="Z18" i="15"/>
  <c r="D18" i="16"/>
  <c r="Z19" i="15"/>
  <c r="D19" i="16"/>
  <c r="Z20" i="15"/>
  <c r="D20" i="16"/>
  <c r="Z16" i="15"/>
  <c r="D16" i="16"/>
  <c r="Z15" i="15"/>
  <c r="D15" i="16"/>
  <c r="Z9" i="15"/>
  <c r="D9" i="16"/>
  <c r="Z10" i="15"/>
  <c r="D10" i="16"/>
  <c r="Z11" i="15"/>
  <c r="D11" i="16"/>
  <c r="Z12" i="15"/>
  <c r="D12" i="16"/>
  <c r="Z13" i="15"/>
  <c r="D13" i="16"/>
  <c r="Z8" i="15"/>
  <c r="D8" i="16"/>
  <c r="Z7" i="15"/>
  <c r="D7" i="16"/>
  <c r="Z5" i="15"/>
  <c r="D5" i="16"/>
  <c r="Z4" i="15"/>
  <c r="D4" i="16"/>
  <c r="Z3" i="15"/>
  <c r="D3" i="16"/>
  <c r="I39" i="16"/>
  <c r="K24" i="10"/>
  <c r="G37" i="16"/>
  <c r="D37" i="16"/>
  <c r="E37" i="16"/>
  <c r="J24" i="10"/>
  <c r="G30" i="16"/>
  <c r="F30" i="16"/>
  <c r="H30" i="16"/>
  <c r="D30" i="16"/>
  <c r="F37" i="16"/>
  <c r="H37" i="16"/>
  <c r="I24" i="10"/>
  <c r="G22" i="16"/>
  <c r="F22" i="16"/>
  <c r="H22" i="16"/>
  <c r="D22" i="16"/>
  <c r="E22" i="16"/>
  <c r="H24" i="10"/>
  <c r="G14" i="16"/>
  <c r="F14" i="16"/>
  <c r="H14" i="16"/>
  <c r="D14" i="16"/>
  <c r="E14" i="16"/>
  <c r="G24" i="10"/>
  <c r="G6" i="16"/>
  <c r="G39" i="16"/>
  <c r="F6" i="16"/>
  <c r="H6" i="16"/>
  <c r="D6" i="16"/>
  <c r="AB6" i="15"/>
  <c r="AA37" i="15"/>
  <c r="AA30" i="15"/>
  <c r="AA22" i="15"/>
  <c r="AA14" i="15"/>
  <c r="AA6" i="15"/>
  <c r="AB37" i="15"/>
  <c r="AB30" i="15"/>
  <c r="AB22" i="15"/>
  <c r="AB14" i="15"/>
  <c r="AC37" i="15"/>
  <c r="AC30" i="15"/>
  <c r="AC22" i="15"/>
  <c r="AD22" i="15"/>
  <c r="AC14" i="15"/>
  <c r="AC6" i="15"/>
  <c r="F24" i="10"/>
  <c r="D5" i="11"/>
  <c r="E5" i="11"/>
  <c r="P5" i="12"/>
  <c r="F5" i="11"/>
  <c r="G5" i="11"/>
  <c r="H5" i="11"/>
  <c r="D6" i="11"/>
  <c r="E6" i="11"/>
  <c r="P6" i="12"/>
  <c r="F6" i="11"/>
  <c r="G6" i="11"/>
  <c r="H6" i="11"/>
  <c r="D7" i="11"/>
  <c r="E7" i="11"/>
  <c r="P7" i="12"/>
  <c r="F7" i="11"/>
  <c r="G7" i="11"/>
  <c r="H7" i="11"/>
  <c r="D8" i="11"/>
  <c r="E8" i="11"/>
  <c r="P8" i="12"/>
  <c r="F8" i="11"/>
  <c r="G8" i="11"/>
  <c r="H8" i="11"/>
  <c r="D9" i="11"/>
  <c r="E9" i="11"/>
  <c r="P9" i="12"/>
  <c r="F9" i="11"/>
  <c r="G9" i="11"/>
  <c r="H9" i="11"/>
  <c r="D10" i="11"/>
  <c r="E10" i="11"/>
  <c r="P10" i="12"/>
  <c r="F10" i="11"/>
  <c r="G10" i="11"/>
  <c r="H10" i="11"/>
  <c r="D11" i="11"/>
  <c r="E11" i="11"/>
  <c r="P11" i="12"/>
  <c r="F11" i="11"/>
  <c r="G11" i="11"/>
  <c r="H11" i="11"/>
  <c r="D12" i="11"/>
  <c r="E12" i="11"/>
  <c r="P12" i="12"/>
  <c r="F12" i="11"/>
  <c r="G12" i="11"/>
  <c r="H12" i="11"/>
  <c r="D13" i="11"/>
  <c r="E13" i="11"/>
  <c r="P13" i="12"/>
  <c r="F13" i="11"/>
  <c r="G13" i="11"/>
  <c r="H13" i="11"/>
  <c r="D14" i="11"/>
  <c r="E14" i="11"/>
  <c r="P14" i="12"/>
  <c r="F14" i="11"/>
  <c r="G14" i="11"/>
  <c r="H14" i="11"/>
  <c r="D15" i="11"/>
  <c r="E15" i="11"/>
  <c r="P15" i="12"/>
  <c r="F15" i="11"/>
  <c r="G15" i="11"/>
  <c r="H15" i="11"/>
  <c r="D16" i="11"/>
  <c r="E16" i="11"/>
  <c r="P16" i="12"/>
  <c r="F16" i="11"/>
  <c r="G16" i="11"/>
  <c r="H16" i="11"/>
  <c r="D17" i="11"/>
  <c r="E17" i="11"/>
  <c r="P17" i="12"/>
  <c r="F17" i="11"/>
  <c r="G17" i="11"/>
  <c r="H17" i="11"/>
  <c r="D18" i="11"/>
  <c r="E18" i="11"/>
  <c r="P18" i="12"/>
  <c r="F18" i="11"/>
  <c r="G18" i="11"/>
  <c r="H18" i="11"/>
  <c r="D19" i="11"/>
  <c r="E19" i="11"/>
  <c r="P19" i="12"/>
  <c r="F19" i="11"/>
  <c r="G19" i="11"/>
  <c r="H19" i="11"/>
  <c r="D20" i="11"/>
  <c r="E20" i="11"/>
  <c r="P20" i="12"/>
  <c r="F20" i="11"/>
  <c r="G20" i="11"/>
  <c r="H20" i="11"/>
  <c r="D21" i="11"/>
  <c r="E21" i="11"/>
  <c r="P21" i="12"/>
  <c r="F21" i="11"/>
  <c r="G21" i="11"/>
  <c r="H21" i="11"/>
  <c r="D22" i="11"/>
  <c r="E22" i="11"/>
  <c r="P22" i="12"/>
  <c r="F22" i="11"/>
  <c r="G22" i="11"/>
  <c r="H22" i="11"/>
  <c r="D23" i="11"/>
  <c r="E23" i="11"/>
  <c r="P23" i="12"/>
  <c r="F23" i="11"/>
  <c r="G23" i="11"/>
  <c r="H23" i="11"/>
  <c r="D24" i="11"/>
  <c r="E24" i="11"/>
  <c r="P24" i="12"/>
  <c r="F24" i="11"/>
  <c r="G24" i="11"/>
  <c r="H24" i="11"/>
  <c r="D25" i="11"/>
  <c r="E25" i="11"/>
  <c r="P25" i="12"/>
  <c r="F25" i="11"/>
  <c r="G25" i="11"/>
  <c r="H25" i="11"/>
  <c r="D26" i="11"/>
  <c r="E26" i="11"/>
  <c r="P26" i="12"/>
  <c r="F26" i="11"/>
  <c r="G26" i="11"/>
  <c r="H26" i="11"/>
  <c r="D27" i="11"/>
  <c r="E27" i="11"/>
  <c r="P27" i="12"/>
  <c r="F27" i="11"/>
  <c r="G27" i="11"/>
  <c r="H27" i="11"/>
  <c r="D28" i="11"/>
  <c r="E28" i="11"/>
  <c r="P28" i="12"/>
  <c r="F28" i="11"/>
  <c r="G28" i="11"/>
  <c r="H28" i="11"/>
  <c r="D29" i="11"/>
  <c r="E29" i="11"/>
  <c r="P29" i="12"/>
  <c r="F29" i="11"/>
  <c r="G29" i="11"/>
  <c r="H29" i="11"/>
  <c r="D30" i="11"/>
  <c r="E30" i="11"/>
  <c r="P30" i="12"/>
  <c r="F30" i="11"/>
  <c r="G30" i="11"/>
  <c r="H30" i="11"/>
  <c r="D31" i="11"/>
  <c r="E31" i="11"/>
  <c r="P31" i="12"/>
  <c r="F31" i="11"/>
  <c r="G31" i="11"/>
  <c r="H31" i="11"/>
  <c r="D32" i="11"/>
  <c r="E32" i="11"/>
  <c r="P32" i="12"/>
  <c r="F32" i="11"/>
  <c r="G32" i="11"/>
  <c r="H32" i="11"/>
  <c r="D33" i="11"/>
  <c r="E33" i="11"/>
  <c r="P33" i="12"/>
  <c r="F33" i="11"/>
  <c r="G33" i="11"/>
  <c r="H33" i="11"/>
  <c r="D34" i="11"/>
  <c r="E34" i="11"/>
  <c r="P34" i="12"/>
  <c r="F34" i="11"/>
  <c r="G34" i="11"/>
  <c r="H34" i="11"/>
  <c r="H35" i="11"/>
  <c r="D35" i="11"/>
  <c r="E35" i="11"/>
  <c r="F35" i="11"/>
  <c r="G35" i="11"/>
  <c r="F5" i="12"/>
  <c r="C5" i="11"/>
  <c r="C6" i="11"/>
  <c r="F7" i="12"/>
  <c r="C7" i="11"/>
  <c r="C8" i="11"/>
  <c r="F9" i="12"/>
  <c r="C9" i="11"/>
  <c r="C10" i="11"/>
  <c r="F11" i="12"/>
  <c r="C11" i="11"/>
  <c r="C12" i="11"/>
  <c r="F13" i="12"/>
  <c r="C13" i="11"/>
  <c r="C14" i="11"/>
  <c r="F15" i="12"/>
  <c r="C15" i="11"/>
  <c r="C16" i="11"/>
  <c r="F17" i="12"/>
  <c r="C17" i="11"/>
  <c r="C18" i="11"/>
  <c r="F19" i="12"/>
  <c r="C19" i="11"/>
  <c r="C20" i="11"/>
  <c r="F21" i="12"/>
  <c r="C21" i="11"/>
  <c r="C22" i="11"/>
  <c r="F23" i="12"/>
  <c r="C23" i="11"/>
  <c r="C24" i="11"/>
  <c r="F25" i="12"/>
  <c r="C25" i="11"/>
  <c r="C26" i="11"/>
  <c r="F27" i="12"/>
  <c r="C27" i="11"/>
  <c r="C28" i="11"/>
  <c r="F29" i="12"/>
  <c r="C29" i="11"/>
  <c r="C30" i="11"/>
  <c r="F31" i="12"/>
  <c r="C31" i="11"/>
  <c r="C32" i="11"/>
  <c r="F33" i="12"/>
  <c r="C33" i="11"/>
  <c r="C34" i="11"/>
  <c r="C35" i="11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C7" i="14"/>
  <c r="C6" i="14"/>
  <c r="E7" i="14"/>
  <c r="C8" i="14"/>
  <c r="E8" i="14"/>
  <c r="C9" i="14"/>
  <c r="E9" i="14"/>
  <c r="C10" i="14"/>
  <c r="E10" i="14"/>
  <c r="C11" i="14"/>
  <c r="E11" i="14"/>
  <c r="C12" i="14"/>
  <c r="E12" i="14"/>
  <c r="C13" i="14"/>
  <c r="E13" i="14"/>
  <c r="C14" i="14"/>
  <c r="E14" i="14"/>
  <c r="C15" i="14"/>
  <c r="E15" i="14"/>
  <c r="C16" i="14"/>
  <c r="E16" i="14"/>
  <c r="C17" i="14"/>
  <c r="E17" i="14"/>
  <c r="C18" i="14"/>
  <c r="E18" i="14"/>
  <c r="C19" i="14"/>
  <c r="E19" i="14"/>
  <c r="C20" i="14"/>
  <c r="E20" i="14"/>
  <c r="C21" i="14"/>
  <c r="E21" i="14"/>
  <c r="C22" i="14"/>
  <c r="E22" i="14"/>
  <c r="C23" i="14"/>
  <c r="E23" i="14"/>
  <c r="C24" i="14"/>
  <c r="E24" i="14"/>
  <c r="C25" i="14"/>
  <c r="E25" i="14"/>
  <c r="C26" i="14"/>
  <c r="E26" i="14"/>
  <c r="C27" i="14"/>
  <c r="E27" i="14"/>
  <c r="C28" i="14"/>
  <c r="E28" i="14"/>
  <c r="C29" i="14"/>
  <c r="E29" i="14"/>
  <c r="C30" i="14"/>
  <c r="E30" i="14"/>
  <c r="C31" i="14"/>
  <c r="E31" i="14"/>
  <c r="C32" i="14"/>
  <c r="E32" i="14"/>
  <c r="C33" i="14"/>
  <c r="E33" i="14"/>
  <c r="C5" i="14"/>
  <c r="E6" i="14"/>
  <c r="C4" i="14"/>
  <c r="E5" i="14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D34" i="13"/>
  <c r="C34" i="13"/>
  <c r="Y5" i="12"/>
  <c r="Y6" i="12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X5" i="12"/>
  <c r="Z5" i="12"/>
  <c r="F6" i="12"/>
  <c r="X6" i="12"/>
  <c r="Z6" i="12"/>
  <c r="X7" i="12"/>
  <c r="Z7" i="12"/>
  <c r="F8" i="12"/>
  <c r="X8" i="12"/>
  <c r="Z8" i="12"/>
  <c r="X9" i="12"/>
  <c r="Z9" i="12"/>
  <c r="F10" i="12"/>
  <c r="X10" i="12"/>
  <c r="Z10" i="12"/>
  <c r="X11" i="12"/>
  <c r="Z11" i="12"/>
  <c r="F12" i="12"/>
  <c r="X12" i="12"/>
  <c r="Z12" i="12"/>
  <c r="X13" i="12"/>
  <c r="Z13" i="12"/>
  <c r="F14" i="12"/>
  <c r="X14" i="12"/>
  <c r="Z14" i="12"/>
  <c r="X15" i="12"/>
  <c r="Z15" i="12"/>
  <c r="F16" i="12"/>
  <c r="X16" i="12"/>
  <c r="Z16" i="12"/>
  <c r="X17" i="12"/>
  <c r="Z17" i="12"/>
  <c r="F18" i="12"/>
  <c r="X18" i="12"/>
  <c r="Z18" i="12"/>
  <c r="X19" i="12"/>
  <c r="Z19" i="12"/>
  <c r="F20" i="12"/>
  <c r="X20" i="12"/>
  <c r="Z20" i="12"/>
  <c r="X21" i="12"/>
  <c r="Z21" i="12"/>
  <c r="F22" i="12"/>
  <c r="X22" i="12"/>
  <c r="Z22" i="12"/>
  <c r="X23" i="12"/>
  <c r="Z23" i="12"/>
  <c r="F24" i="12"/>
  <c r="X24" i="12"/>
  <c r="Z24" i="12"/>
  <c r="X25" i="12"/>
  <c r="Z25" i="12"/>
  <c r="F26" i="12"/>
  <c r="X26" i="12"/>
  <c r="Z26" i="12"/>
  <c r="X27" i="12"/>
  <c r="Z27" i="12"/>
  <c r="F28" i="12"/>
  <c r="X28" i="12"/>
  <c r="Z28" i="12"/>
  <c r="X29" i="12"/>
  <c r="Z29" i="12"/>
  <c r="F30" i="12"/>
  <c r="X30" i="12"/>
  <c r="Z30" i="12"/>
  <c r="X31" i="12"/>
  <c r="Z31" i="12"/>
  <c r="F32" i="12"/>
  <c r="X32" i="12"/>
  <c r="Z32" i="12"/>
  <c r="X33" i="12"/>
  <c r="Z33" i="12"/>
  <c r="F34" i="12"/>
  <c r="X34" i="12"/>
  <c r="Z34" i="12"/>
  <c r="Z35" i="12"/>
  <c r="X3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5" i="12"/>
  <c r="U35" i="12"/>
  <c r="T35" i="12"/>
  <c r="Q35" i="12"/>
  <c r="O35" i="12"/>
  <c r="N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P35" i="12"/>
  <c r="H10" i="12"/>
  <c r="K35" i="12"/>
  <c r="J35" i="12"/>
  <c r="E35" i="12"/>
  <c r="G35" i="12"/>
  <c r="D35" i="12"/>
  <c r="H7" i="12"/>
  <c r="H8" i="12"/>
  <c r="H9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5" i="12"/>
  <c r="D39" i="16"/>
  <c r="H39" i="16"/>
  <c r="E6" i="16"/>
  <c r="AC39" i="15"/>
  <c r="F39" i="16"/>
  <c r="E30" i="16"/>
  <c r="AD14" i="15"/>
  <c r="AD30" i="15"/>
  <c r="Z39" i="15"/>
  <c r="AB39" i="15"/>
  <c r="AA39" i="15"/>
  <c r="AD6" i="15"/>
  <c r="AD37" i="15"/>
  <c r="AE39" i="15"/>
  <c r="F35" i="12"/>
  <c r="V35" i="12"/>
  <c r="H6" i="12"/>
  <c r="H35" i="12"/>
  <c r="R5" i="12"/>
  <c r="R35" i="12"/>
  <c r="L35" i="12"/>
  <c r="N6" i="10"/>
  <c r="O6" i="10"/>
  <c r="P6" i="10"/>
  <c r="Q6" i="10"/>
  <c r="R6" i="10"/>
  <c r="S6" i="10"/>
  <c r="N7" i="10"/>
  <c r="O7" i="10"/>
  <c r="P7" i="10"/>
  <c r="Q7" i="10"/>
  <c r="R7" i="10"/>
  <c r="S7" i="10"/>
  <c r="N8" i="10"/>
  <c r="O8" i="10"/>
  <c r="P8" i="10"/>
  <c r="Q8" i="10"/>
  <c r="R8" i="10"/>
  <c r="S8" i="10"/>
  <c r="N9" i="10"/>
  <c r="O9" i="10"/>
  <c r="P9" i="10"/>
  <c r="Q9" i="10"/>
  <c r="R9" i="10"/>
  <c r="S9" i="10"/>
  <c r="N10" i="10"/>
  <c r="O10" i="10"/>
  <c r="P10" i="10"/>
  <c r="Q10" i="10"/>
  <c r="R10" i="10"/>
  <c r="S10" i="10"/>
  <c r="N11" i="10"/>
  <c r="O11" i="10"/>
  <c r="P11" i="10"/>
  <c r="Q11" i="10"/>
  <c r="R11" i="10"/>
  <c r="S11" i="10"/>
  <c r="N12" i="10"/>
  <c r="O12" i="10"/>
  <c r="P12" i="10"/>
  <c r="Q12" i="10"/>
  <c r="R12" i="10"/>
  <c r="S12" i="10"/>
  <c r="N13" i="10"/>
  <c r="O13" i="10"/>
  <c r="P13" i="10"/>
  <c r="Q13" i="10"/>
  <c r="R13" i="10"/>
  <c r="S13" i="10"/>
  <c r="N14" i="10"/>
  <c r="O14" i="10"/>
  <c r="P14" i="10"/>
  <c r="Q14" i="10"/>
  <c r="R14" i="10"/>
  <c r="S14" i="10"/>
  <c r="N15" i="10"/>
  <c r="O15" i="10"/>
  <c r="P15" i="10"/>
  <c r="Q15" i="10"/>
  <c r="R15" i="10"/>
  <c r="S15" i="10"/>
  <c r="N16" i="10"/>
  <c r="O16" i="10"/>
  <c r="P16" i="10"/>
  <c r="Q16" i="10"/>
  <c r="R16" i="10"/>
  <c r="S16" i="10"/>
  <c r="N17" i="10"/>
  <c r="O17" i="10"/>
  <c r="P17" i="10"/>
  <c r="Q17" i="10"/>
  <c r="R17" i="10"/>
  <c r="S17" i="10"/>
  <c r="N18" i="10"/>
  <c r="O18" i="10"/>
  <c r="P18" i="10"/>
  <c r="Q18" i="10"/>
  <c r="R18" i="10"/>
  <c r="S18" i="10"/>
  <c r="N19" i="10"/>
  <c r="O19" i="10"/>
  <c r="P19" i="10"/>
  <c r="Q19" i="10"/>
  <c r="R19" i="10"/>
  <c r="S19" i="10"/>
  <c r="N20" i="10"/>
  <c r="O20" i="10"/>
  <c r="P20" i="10"/>
  <c r="Q20" i="10"/>
  <c r="R20" i="10"/>
  <c r="S20" i="10"/>
  <c r="N21" i="10"/>
  <c r="O21" i="10"/>
  <c r="P21" i="10"/>
  <c r="Q21" i="10"/>
  <c r="R21" i="10"/>
  <c r="S21" i="10"/>
  <c r="N22" i="10"/>
  <c r="O22" i="10"/>
  <c r="P22" i="10"/>
  <c r="Q22" i="10"/>
  <c r="R22" i="10"/>
  <c r="S22" i="10"/>
  <c r="N23" i="10"/>
  <c r="O23" i="10"/>
  <c r="P23" i="10"/>
  <c r="Q23" i="10"/>
  <c r="R23" i="10"/>
  <c r="S23" i="10"/>
  <c r="S24" i="10"/>
  <c r="R24" i="10"/>
  <c r="L6" i="10"/>
  <c r="O24" i="10"/>
  <c r="P24" i="10"/>
  <c r="Q24" i="10"/>
  <c r="N24" i="10"/>
  <c r="L23" i="10"/>
  <c r="M23" i="10"/>
  <c r="L22" i="10"/>
  <c r="M22" i="10"/>
  <c r="L21" i="10"/>
  <c r="M21" i="10"/>
  <c r="L20" i="10"/>
  <c r="M20" i="10"/>
  <c r="L19" i="10"/>
  <c r="M19" i="10"/>
  <c r="L18" i="10"/>
  <c r="M18" i="10"/>
  <c r="L17" i="10"/>
  <c r="M17" i="10"/>
  <c r="L16" i="10"/>
  <c r="M16" i="10"/>
  <c r="L15" i="10"/>
  <c r="M15" i="10"/>
  <c r="L14" i="10"/>
  <c r="M14" i="10"/>
  <c r="L13" i="10"/>
  <c r="M13" i="10"/>
  <c r="L12" i="10"/>
  <c r="M12" i="10"/>
  <c r="L11" i="10"/>
  <c r="M11" i="10"/>
  <c r="L10" i="10"/>
  <c r="M10" i="10"/>
  <c r="L9" i="10"/>
  <c r="M9" i="10"/>
  <c r="L8" i="10"/>
  <c r="M8" i="10"/>
  <c r="L7" i="10"/>
  <c r="M7" i="10"/>
  <c r="L24" i="10"/>
  <c r="E39" i="16"/>
  <c r="AD39" i="15"/>
  <c r="M6" i="10"/>
  <c r="M24" i="10"/>
  <c r="K36" i="8"/>
  <c r="L36" i="8"/>
  <c r="M36" i="8"/>
  <c r="N36" i="8"/>
  <c r="P36" i="8"/>
  <c r="Q36" i="8"/>
  <c r="R36" i="8"/>
  <c r="D36" i="8"/>
  <c r="E36" i="8"/>
  <c r="F36" i="8"/>
  <c r="G36" i="8"/>
  <c r="H36" i="8"/>
  <c r="I36" i="8"/>
  <c r="C36" i="8"/>
  <c r="I5" i="9"/>
  <c r="I6" i="9"/>
  <c r="I7" i="9"/>
  <c r="I8" i="9"/>
  <c r="I9" i="9"/>
  <c r="I10" i="9"/>
  <c r="I11" i="9"/>
  <c r="I12" i="9"/>
  <c r="I13" i="9"/>
  <c r="I15" i="9"/>
  <c r="I16" i="9"/>
  <c r="I17" i="9"/>
  <c r="I18" i="9"/>
  <c r="I19" i="9"/>
  <c r="I20" i="9"/>
  <c r="I21" i="9"/>
  <c r="I22" i="9"/>
  <c r="I23" i="9"/>
  <c r="I24" i="9"/>
  <c r="I26" i="9"/>
  <c r="I27" i="9"/>
  <c r="I28" i="9"/>
  <c r="I29" i="9"/>
  <c r="I30" i="9"/>
  <c r="I31" i="9"/>
  <c r="I32" i="9"/>
  <c r="I33" i="9"/>
  <c r="I34" i="9"/>
  <c r="I35" i="9"/>
  <c r="I37" i="9"/>
  <c r="I38" i="9"/>
  <c r="I39" i="9"/>
  <c r="I40" i="9"/>
  <c r="I41" i="9"/>
  <c r="I42" i="9"/>
  <c r="I43" i="9"/>
  <c r="I44" i="9"/>
  <c r="I45" i="9"/>
  <c r="I46" i="9"/>
  <c r="I48" i="9"/>
  <c r="I49" i="9"/>
  <c r="I50" i="9"/>
  <c r="I51" i="9"/>
  <c r="I52" i="9"/>
  <c r="I53" i="9"/>
  <c r="I54" i="9"/>
  <c r="I55" i="9"/>
  <c r="I56" i="9"/>
  <c r="I57" i="9"/>
  <c r="I59" i="9"/>
  <c r="I60" i="9"/>
  <c r="I61" i="9"/>
  <c r="I62" i="9"/>
  <c r="I63" i="9"/>
  <c r="I64" i="9"/>
  <c r="I65" i="9"/>
  <c r="I66" i="9"/>
  <c r="I67" i="9"/>
  <c r="I68" i="9"/>
  <c r="I70" i="9"/>
  <c r="I71" i="9"/>
  <c r="I72" i="9"/>
  <c r="I73" i="9"/>
  <c r="I74" i="9"/>
  <c r="I75" i="9"/>
  <c r="I76" i="9"/>
  <c r="I77" i="9"/>
  <c r="I78" i="9"/>
  <c r="I79" i="9"/>
  <c r="I81" i="9"/>
  <c r="I82" i="9"/>
  <c r="I83" i="9"/>
  <c r="I84" i="9"/>
  <c r="I85" i="9"/>
  <c r="I86" i="9"/>
  <c r="I87" i="9"/>
  <c r="I88" i="9"/>
  <c r="I89" i="9"/>
  <c r="I90" i="9"/>
  <c r="I92" i="9"/>
  <c r="I93" i="9"/>
  <c r="I94" i="9"/>
  <c r="I95" i="9"/>
  <c r="I96" i="9"/>
  <c r="I97" i="9"/>
  <c r="I98" i="9"/>
  <c r="I99" i="9"/>
  <c r="I100" i="9"/>
  <c r="I101" i="9"/>
  <c r="I103" i="9"/>
  <c r="I104" i="9"/>
  <c r="I105" i="9"/>
  <c r="I106" i="9"/>
  <c r="I107" i="9"/>
  <c r="I108" i="9"/>
  <c r="I109" i="9"/>
  <c r="I110" i="9"/>
  <c r="I111" i="9"/>
  <c r="I112" i="9"/>
  <c r="I114" i="9"/>
  <c r="I115" i="9"/>
  <c r="I116" i="9"/>
  <c r="I117" i="9"/>
  <c r="I118" i="9"/>
  <c r="I119" i="9"/>
  <c r="I120" i="9"/>
  <c r="I121" i="9"/>
  <c r="I122" i="9"/>
  <c r="I123" i="9"/>
  <c r="I125" i="9"/>
  <c r="I126" i="9"/>
  <c r="I127" i="9"/>
  <c r="I128" i="9"/>
  <c r="I129" i="9"/>
  <c r="I130" i="9"/>
  <c r="I131" i="9"/>
  <c r="I132" i="9"/>
  <c r="I133" i="9"/>
  <c r="I134" i="9"/>
  <c r="I4" i="9"/>
  <c r="K39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9" i="7"/>
  <c r="M39" i="7"/>
  <c r="N39" i="7"/>
  <c r="O39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9" i="7"/>
  <c r="Q39" i="7"/>
  <c r="R39" i="7"/>
  <c r="S39" i="7"/>
  <c r="T39" i="7"/>
  <c r="U39" i="7"/>
  <c r="V39" i="7"/>
  <c r="W39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9" i="7"/>
  <c r="Y39" i="7"/>
  <c r="Z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9" i="7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9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9" i="7"/>
  <c r="AC35" i="7"/>
  <c r="AC36" i="7"/>
  <c r="AC39" i="7"/>
  <c r="AD39" i="7"/>
  <c r="AE39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9" i="7"/>
  <c r="AG35" i="7"/>
  <c r="AG36" i="7"/>
  <c r="AG39" i="7"/>
  <c r="AH35" i="7"/>
  <c r="AH36" i="7"/>
  <c r="AH39" i="7"/>
  <c r="AI39" i="7"/>
  <c r="AJ6" i="7"/>
  <c r="AJ7" i="7"/>
  <c r="AJ8" i="7"/>
  <c r="AJ9" i="7"/>
  <c r="AJ10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J36" i="7"/>
  <c r="AJ39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9" i="7"/>
  <c r="AL6" i="7"/>
  <c r="AL7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9" i="7"/>
  <c r="AM35" i="7"/>
  <c r="AM36" i="7"/>
  <c r="AM39" i="7"/>
  <c r="AL5" i="7"/>
  <c r="AJ5" i="7"/>
  <c r="AF5" i="7"/>
  <c r="Z5" i="7"/>
  <c r="X5" i="7"/>
  <c r="AB5" i="7"/>
  <c r="AA5" i="7"/>
  <c r="P5" i="7"/>
  <c r="L5" i="7"/>
  <c r="J39" i="7"/>
  <c r="E39" i="7"/>
  <c r="D39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K9" i="6"/>
  <c r="L9" i="6"/>
  <c r="L10" i="6"/>
  <c r="K11" i="6"/>
  <c r="L11" i="6"/>
  <c r="L12" i="6"/>
  <c r="K13" i="6"/>
  <c r="L13" i="6"/>
  <c r="L14" i="6"/>
  <c r="K15" i="6"/>
  <c r="L15" i="6"/>
  <c r="L16" i="6"/>
  <c r="K17" i="6"/>
  <c r="L17" i="6"/>
  <c r="L18" i="6"/>
  <c r="K19" i="6"/>
  <c r="L19" i="6"/>
  <c r="L20" i="6"/>
  <c r="K21" i="6"/>
  <c r="L21" i="6"/>
  <c r="L22" i="6"/>
  <c r="K23" i="6"/>
  <c r="L23" i="6"/>
  <c r="L24" i="6"/>
  <c r="K25" i="6"/>
  <c r="L25" i="6"/>
  <c r="L26" i="6"/>
  <c r="K27" i="6"/>
  <c r="L27" i="6"/>
  <c r="L28" i="6"/>
  <c r="K29" i="6"/>
  <c r="L29" i="6"/>
  <c r="L30" i="6"/>
  <c r="K31" i="6"/>
  <c r="L31" i="6"/>
  <c r="L32" i="6"/>
  <c r="K33" i="6"/>
  <c r="L33" i="6"/>
  <c r="L34" i="6"/>
  <c r="K35" i="6"/>
  <c r="L35" i="6"/>
  <c r="K36" i="6"/>
  <c r="L36" i="6"/>
  <c r="G5" i="6"/>
  <c r="G39" i="7"/>
  <c r="N10" i="6"/>
  <c r="N12" i="6"/>
  <c r="N14" i="6"/>
  <c r="N16" i="6"/>
  <c r="N18" i="6"/>
  <c r="N20" i="6"/>
  <c r="N22" i="6"/>
  <c r="N24" i="6"/>
  <c r="N26" i="6"/>
  <c r="N28" i="6"/>
  <c r="N30" i="6"/>
  <c r="N32" i="6"/>
  <c r="N34" i="6"/>
  <c r="N36" i="6"/>
  <c r="Q6" i="6"/>
  <c r="S6" i="6"/>
  <c r="Q7" i="6"/>
  <c r="Q8" i="6"/>
  <c r="S8" i="6"/>
  <c r="Q9" i="6"/>
  <c r="Q10" i="6"/>
  <c r="S10" i="6"/>
  <c r="Q11" i="6"/>
  <c r="Q12" i="6"/>
  <c r="S12" i="6"/>
  <c r="Q13" i="6"/>
  <c r="Q14" i="6"/>
  <c r="S14" i="6"/>
  <c r="Q15" i="6"/>
  <c r="Q16" i="6"/>
  <c r="S16" i="6"/>
  <c r="Q17" i="6"/>
  <c r="Q18" i="6"/>
  <c r="S18" i="6"/>
  <c r="Q19" i="6"/>
  <c r="Q20" i="6"/>
  <c r="S20" i="6"/>
  <c r="Q21" i="6"/>
  <c r="Q22" i="6"/>
  <c r="S22" i="6"/>
  <c r="Q23" i="6"/>
  <c r="Q24" i="6"/>
  <c r="S24" i="6"/>
  <c r="Q25" i="6"/>
  <c r="Q26" i="6"/>
  <c r="S26" i="6"/>
  <c r="Q27" i="6"/>
  <c r="Q28" i="6"/>
  <c r="S28" i="6"/>
  <c r="Q29" i="6"/>
  <c r="Q30" i="6"/>
  <c r="S30" i="6"/>
  <c r="Q31" i="6"/>
  <c r="Q32" i="6"/>
  <c r="S32" i="6"/>
  <c r="Q33" i="6"/>
  <c r="Q34" i="6"/>
  <c r="S34" i="6"/>
  <c r="Q35" i="6"/>
  <c r="Q36" i="6"/>
  <c r="S36" i="6"/>
  <c r="K7" i="6"/>
  <c r="L7" i="6"/>
  <c r="L8" i="6"/>
  <c r="R39" i="6"/>
  <c r="Q39" i="6"/>
  <c r="E39" i="6"/>
  <c r="D39" i="6"/>
  <c r="G36" i="6"/>
  <c r="S35" i="6"/>
  <c r="G35" i="6"/>
  <c r="G34" i="6"/>
  <c r="S33" i="6"/>
  <c r="G33" i="6"/>
  <c r="G32" i="6"/>
  <c r="S31" i="6"/>
  <c r="G31" i="6"/>
  <c r="G30" i="6"/>
  <c r="S29" i="6"/>
  <c r="G29" i="6"/>
  <c r="G28" i="6"/>
  <c r="S27" i="6"/>
  <c r="G27" i="6"/>
  <c r="G26" i="6"/>
  <c r="S25" i="6"/>
  <c r="G25" i="6"/>
  <c r="G24" i="6"/>
  <c r="S23" i="6"/>
  <c r="G23" i="6"/>
  <c r="G22" i="6"/>
  <c r="S21" i="6"/>
  <c r="G21" i="6"/>
  <c r="G20" i="6"/>
  <c r="S19" i="6"/>
  <c r="G19" i="6"/>
  <c r="G18" i="6"/>
  <c r="S17" i="6"/>
  <c r="G17" i="6"/>
  <c r="G16" i="6"/>
  <c r="S15" i="6"/>
  <c r="G15" i="6"/>
  <c r="G14" i="6"/>
  <c r="S13" i="6"/>
  <c r="G13" i="6"/>
  <c r="G12" i="6"/>
  <c r="S11" i="6"/>
  <c r="G11" i="6"/>
  <c r="G10" i="6"/>
  <c r="S9" i="6"/>
  <c r="G9" i="6"/>
  <c r="G8" i="6"/>
  <c r="S7" i="6"/>
  <c r="G7" i="6"/>
  <c r="J39" i="6"/>
  <c r="G6" i="6"/>
  <c r="F39" i="5"/>
  <c r="G39" i="5"/>
  <c r="L39" i="5"/>
  <c r="P39" i="5"/>
  <c r="Q39" i="5"/>
  <c r="D39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9" i="5"/>
  <c r="R5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9" i="5"/>
  <c r="K35" i="5"/>
  <c r="K36" i="5"/>
  <c r="K39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5" i="5"/>
  <c r="EM35" i="4"/>
  <c r="EO35" i="4"/>
  <c r="EM34" i="4"/>
  <c r="EO34" i="4"/>
  <c r="EM33" i="4"/>
  <c r="EO33" i="4"/>
  <c r="EM32" i="4"/>
  <c r="EO32" i="4"/>
  <c r="EM31" i="4"/>
  <c r="EO31" i="4"/>
  <c r="EM30" i="4"/>
  <c r="EO30" i="4"/>
  <c r="EM29" i="4"/>
  <c r="EO29" i="4"/>
  <c r="EM28" i="4"/>
  <c r="EO28" i="4"/>
  <c r="EM27" i="4"/>
  <c r="EO27" i="4"/>
  <c r="EM26" i="4"/>
  <c r="EO26" i="4"/>
  <c r="EM25" i="4"/>
  <c r="EO25" i="4"/>
  <c r="EM24" i="4"/>
  <c r="EO24" i="4"/>
  <c r="EM23" i="4"/>
  <c r="EO23" i="4"/>
  <c r="EM22" i="4"/>
  <c r="EO22" i="4"/>
  <c r="EM21" i="4"/>
  <c r="EO21" i="4"/>
  <c r="EM20" i="4"/>
  <c r="EO20" i="4"/>
  <c r="EM19" i="4"/>
  <c r="EO19" i="4"/>
  <c r="EM18" i="4"/>
  <c r="EO18" i="4"/>
  <c r="EM17" i="4"/>
  <c r="EO17" i="4"/>
  <c r="EM16" i="4"/>
  <c r="EO16" i="4"/>
  <c r="EM15" i="4"/>
  <c r="EO15" i="4"/>
  <c r="EM14" i="4"/>
  <c r="EO14" i="4"/>
  <c r="EM13" i="4"/>
  <c r="EO13" i="4"/>
  <c r="EM12" i="4"/>
  <c r="EO12" i="4"/>
  <c r="EM11" i="4"/>
  <c r="EO11" i="4"/>
  <c r="EM10" i="4"/>
  <c r="EO10" i="4"/>
  <c r="EM9" i="4"/>
  <c r="EO9" i="4"/>
  <c r="EM8" i="4"/>
  <c r="EO8" i="4"/>
  <c r="EM7" i="4"/>
  <c r="EO7" i="4"/>
  <c r="EM6" i="4"/>
  <c r="EO6" i="4"/>
  <c r="EE35" i="4"/>
  <c r="EG35" i="4"/>
  <c r="EE34" i="4"/>
  <c r="EG34" i="4"/>
  <c r="EE33" i="4"/>
  <c r="EG33" i="4"/>
  <c r="EE32" i="4"/>
  <c r="EG32" i="4"/>
  <c r="EE31" i="4"/>
  <c r="EG31" i="4"/>
  <c r="EE30" i="4"/>
  <c r="EG30" i="4"/>
  <c r="EE29" i="4"/>
  <c r="EG29" i="4"/>
  <c r="EE28" i="4"/>
  <c r="EG28" i="4"/>
  <c r="EE27" i="4"/>
  <c r="EG27" i="4"/>
  <c r="EE26" i="4"/>
  <c r="EG26" i="4"/>
  <c r="EE25" i="4"/>
  <c r="EG25" i="4"/>
  <c r="EE24" i="4"/>
  <c r="EG24" i="4"/>
  <c r="EE23" i="4"/>
  <c r="EG23" i="4"/>
  <c r="EE22" i="4"/>
  <c r="EG22" i="4"/>
  <c r="EE21" i="4"/>
  <c r="EG21" i="4"/>
  <c r="EE20" i="4"/>
  <c r="EG20" i="4"/>
  <c r="EE19" i="4"/>
  <c r="EG19" i="4"/>
  <c r="EE18" i="4"/>
  <c r="EG18" i="4"/>
  <c r="EE17" i="4"/>
  <c r="EG17" i="4"/>
  <c r="EE16" i="4"/>
  <c r="EG16" i="4"/>
  <c r="EE15" i="4"/>
  <c r="EG15" i="4"/>
  <c r="EE14" i="4"/>
  <c r="EG14" i="4"/>
  <c r="EE13" i="4"/>
  <c r="EG13" i="4"/>
  <c r="EE12" i="4"/>
  <c r="EG12" i="4"/>
  <c r="EE11" i="4"/>
  <c r="EG11" i="4"/>
  <c r="EE10" i="4"/>
  <c r="EG10" i="4"/>
  <c r="EE9" i="4"/>
  <c r="EG9" i="4"/>
  <c r="EE8" i="4"/>
  <c r="EG8" i="4"/>
  <c r="EE7" i="4"/>
  <c r="EG7" i="4"/>
  <c r="EE6" i="4"/>
  <c r="EG6" i="4"/>
  <c r="DW35" i="4"/>
  <c r="DY35" i="4"/>
  <c r="DW34" i="4"/>
  <c r="DY34" i="4"/>
  <c r="DW33" i="4"/>
  <c r="DY33" i="4"/>
  <c r="DW32" i="4"/>
  <c r="DY32" i="4"/>
  <c r="DW31" i="4"/>
  <c r="DY31" i="4"/>
  <c r="DW30" i="4"/>
  <c r="DY30" i="4"/>
  <c r="DW29" i="4"/>
  <c r="DY29" i="4"/>
  <c r="DW28" i="4"/>
  <c r="DY28" i="4"/>
  <c r="DW27" i="4"/>
  <c r="DY27" i="4"/>
  <c r="DW26" i="4"/>
  <c r="DY26" i="4"/>
  <c r="DW25" i="4"/>
  <c r="DY25" i="4"/>
  <c r="DW24" i="4"/>
  <c r="DY24" i="4"/>
  <c r="DW23" i="4"/>
  <c r="DY23" i="4"/>
  <c r="DW22" i="4"/>
  <c r="DY22" i="4"/>
  <c r="DW21" i="4"/>
  <c r="DY21" i="4"/>
  <c r="DW20" i="4"/>
  <c r="DY20" i="4"/>
  <c r="DW19" i="4"/>
  <c r="DY19" i="4"/>
  <c r="DW18" i="4"/>
  <c r="DY18" i="4"/>
  <c r="DW17" i="4"/>
  <c r="DY17" i="4"/>
  <c r="DW16" i="4"/>
  <c r="DY16" i="4"/>
  <c r="DW15" i="4"/>
  <c r="DY15" i="4"/>
  <c r="DW14" i="4"/>
  <c r="DY14" i="4"/>
  <c r="DW13" i="4"/>
  <c r="DY13" i="4"/>
  <c r="DW12" i="4"/>
  <c r="DY12" i="4"/>
  <c r="DW11" i="4"/>
  <c r="DY11" i="4"/>
  <c r="DW10" i="4"/>
  <c r="DY10" i="4"/>
  <c r="DW9" i="4"/>
  <c r="DY9" i="4"/>
  <c r="DW8" i="4"/>
  <c r="DY8" i="4"/>
  <c r="DW7" i="4"/>
  <c r="DY7" i="4"/>
  <c r="DW6" i="4"/>
  <c r="DY6" i="4"/>
  <c r="DO35" i="4"/>
  <c r="DQ35" i="4"/>
  <c r="DO34" i="4"/>
  <c r="DQ34" i="4"/>
  <c r="DO33" i="4"/>
  <c r="DQ33" i="4"/>
  <c r="DO32" i="4"/>
  <c r="DQ32" i="4"/>
  <c r="DO31" i="4"/>
  <c r="DQ31" i="4"/>
  <c r="DO30" i="4"/>
  <c r="DQ30" i="4"/>
  <c r="DO29" i="4"/>
  <c r="DQ29" i="4"/>
  <c r="DO28" i="4"/>
  <c r="DQ28" i="4"/>
  <c r="DO27" i="4"/>
  <c r="DQ27" i="4"/>
  <c r="DO26" i="4"/>
  <c r="DQ26" i="4"/>
  <c r="DO25" i="4"/>
  <c r="DQ25" i="4"/>
  <c r="DO24" i="4"/>
  <c r="DQ24" i="4"/>
  <c r="DO23" i="4"/>
  <c r="DQ23" i="4"/>
  <c r="DO22" i="4"/>
  <c r="DQ22" i="4"/>
  <c r="DO21" i="4"/>
  <c r="DQ21" i="4"/>
  <c r="DO20" i="4"/>
  <c r="DQ20" i="4"/>
  <c r="DO19" i="4"/>
  <c r="DQ19" i="4"/>
  <c r="DO18" i="4"/>
  <c r="DQ18" i="4"/>
  <c r="DO17" i="4"/>
  <c r="DQ17" i="4"/>
  <c r="DO16" i="4"/>
  <c r="DQ16" i="4"/>
  <c r="DO15" i="4"/>
  <c r="DQ15" i="4"/>
  <c r="DO14" i="4"/>
  <c r="DQ14" i="4"/>
  <c r="DO13" i="4"/>
  <c r="DQ13" i="4"/>
  <c r="DO12" i="4"/>
  <c r="DQ12" i="4"/>
  <c r="DO11" i="4"/>
  <c r="DQ11" i="4"/>
  <c r="DO10" i="4"/>
  <c r="DQ10" i="4"/>
  <c r="DO9" i="4"/>
  <c r="DQ9" i="4"/>
  <c r="DO8" i="4"/>
  <c r="DQ8" i="4"/>
  <c r="DO7" i="4"/>
  <c r="DQ7" i="4"/>
  <c r="DO6" i="4"/>
  <c r="DQ6" i="4"/>
  <c r="DG35" i="4"/>
  <c r="DI35" i="4"/>
  <c r="DG34" i="4"/>
  <c r="DI34" i="4"/>
  <c r="DG33" i="4"/>
  <c r="DI33" i="4"/>
  <c r="DG32" i="4"/>
  <c r="DI32" i="4"/>
  <c r="DG31" i="4"/>
  <c r="DI31" i="4"/>
  <c r="DG30" i="4"/>
  <c r="DI30" i="4"/>
  <c r="DG29" i="4"/>
  <c r="DI29" i="4"/>
  <c r="DG28" i="4"/>
  <c r="DI28" i="4"/>
  <c r="DG27" i="4"/>
  <c r="DI27" i="4"/>
  <c r="DG26" i="4"/>
  <c r="DI26" i="4"/>
  <c r="DG25" i="4"/>
  <c r="DI25" i="4"/>
  <c r="DG24" i="4"/>
  <c r="DI24" i="4"/>
  <c r="DG23" i="4"/>
  <c r="DI23" i="4"/>
  <c r="DG22" i="4"/>
  <c r="DI22" i="4"/>
  <c r="DG21" i="4"/>
  <c r="DI21" i="4"/>
  <c r="DG20" i="4"/>
  <c r="DI20" i="4"/>
  <c r="DG19" i="4"/>
  <c r="DI19" i="4"/>
  <c r="DG18" i="4"/>
  <c r="DI18" i="4"/>
  <c r="DG17" i="4"/>
  <c r="DI17" i="4"/>
  <c r="DG16" i="4"/>
  <c r="DI16" i="4"/>
  <c r="DG15" i="4"/>
  <c r="DI15" i="4"/>
  <c r="DG14" i="4"/>
  <c r="DI14" i="4"/>
  <c r="DG13" i="4"/>
  <c r="DI13" i="4"/>
  <c r="DG12" i="4"/>
  <c r="DI12" i="4"/>
  <c r="DG11" i="4"/>
  <c r="DI11" i="4"/>
  <c r="DG10" i="4"/>
  <c r="DI10" i="4"/>
  <c r="DG9" i="4"/>
  <c r="DI9" i="4"/>
  <c r="DG8" i="4"/>
  <c r="DI8" i="4"/>
  <c r="DG7" i="4"/>
  <c r="DI7" i="4"/>
  <c r="DG6" i="4"/>
  <c r="DI6" i="4"/>
  <c r="CY35" i="4"/>
  <c r="DA35" i="4"/>
  <c r="CY34" i="4"/>
  <c r="DA34" i="4"/>
  <c r="CY33" i="4"/>
  <c r="DA33" i="4"/>
  <c r="CY32" i="4"/>
  <c r="DA32" i="4"/>
  <c r="CY31" i="4"/>
  <c r="DA31" i="4"/>
  <c r="CY30" i="4"/>
  <c r="DA30" i="4"/>
  <c r="CY29" i="4"/>
  <c r="DA29" i="4"/>
  <c r="CY28" i="4"/>
  <c r="DA28" i="4"/>
  <c r="CY27" i="4"/>
  <c r="DA27" i="4"/>
  <c r="CY26" i="4"/>
  <c r="DA26" i="4"/>
  <c r="CY25" i="4"/>
  <c r="DA25" i="4"/>
  <c r="CY24" i="4"/>
  <c r="DA24" i="4"/>
  <c r="CY23" i="4"/>
  <c r="DA23" i="4"/>
  <c r="CY22" i="4"/>
  <c r="DA22" i="4"/>
  <c r="CY21" i="4"/>
  <c r="DA21" i="4"/>
  <c r="CY20" i="4"/>
  <c r="DA20" i="4"/>
  <c r="CY19" i="4"/>
  <c r="DA19" i="4"/>
  <c r="CY18" i="4"/>
  <c r="DA18" i="4"/>
  <c r="CY17" i="4"/>
  <c r="DA17" i="4"/>
  <c r="CY16" i="4"/>
  <c r="DA16" i="4"/>
  <c r="CY15" i="4"/>
  <c r="DA15" i="4"/>
  <c r="CY14" i="4"/>
  <c r="DA14" i="4"/>
  <c r="CY13" i="4"/>
  <c r="DA13" i="4"/>
  <c r="CY12" i="4"/>
  <c r="DA12" i="4"/>
  <c r="CY11" i="4"/>
  <c r="DA11" i="4"/>
  <c r="CY10" i="4"/>
  <c r="DA10" i="4"/>
  <c r="CY9" i="4"/>
  <c r="DA9" i="4"/>
  <c r="CY8" i="4"/>
  <c r="DA8" i="4"/>
  <c r="CY7" i="4"/>
  <c r="DA7" i="4"/>
  <c r="CY6" i="4"/>
  <c r="DA6" i="4"/>
  <c r="CQ35" i="4"/>
  <c r="CS35" i="4"/>
  <c r="CQ34" i="4"/>
  <c r="CS34" i="4"/>
  <c r="CQ33" i="4"/>
  <c r="CS33" i="4"/>
  <c r="CQ32" i="4"/>
  <c r="CS32" i="4"/>
  <c r="CQ31" i="4"/>
  <c r="CS31" i="4"/>
  <c r="CQ30" i="4"/>
  <c r="CS30" i="4"/>
  <c r="CQ29" i="4"/>
  <c r="CS29" i="4"/>
  <c r="CQ28" i="4"/>
  <c r="CS28" i="4"/>
  <c r="CQ27" i="4"/>
  <c r="CS27" i="4"/>
  <c r="CQ26" i="4"/>
  <c r="CS26" i="4"/>
  <c r="CQ25" i="4"/>
  <c r="CS25" i="4"/>
  <c r="CQ24" i="4"/>
  <c r="CS24" i="4"/>
  <c r="CQ23" i="4"/>
  <c r="CS23" i="4"/>
  <c r="CQ22" i="4"/>
  <c r="CS22" i="4"/>
  <c r="CQ21" i="4"/>
  <c r="CS21" i="4"/>
  <c r="CQ20" i="4"/>
  <c r="CS20" i="4"/>
  <c r="CQ19" i="4"/>
  <c r="CS19" i="4"/>
  <c r="CQ18" i="4"/>
  <c r="CS18" i="4"/>
  <c r="CQ17" i="4"/>
  <c r="CS17" i="4"/>
  <c r="CQ16" i="4"/>
  <c r="CS16" i="4"/>
  <c r="CQ15" i="4"/>
  <c r="CS15" i="4"/>
  <c r="CQ14" i="4"/>
  <c r="CS14" i="4"/>
  <c r="CQ13" i="4"/>
  <c r="CS13" i="4"/>
  <c r="CQ12" i="4"/>
  <c r="CS12" i="4"/>
  <c r="CQ11" i="4"/>
  <c r="CS11" i="4"/>
  <c r="CQ10" i="4"/>
  <c r="CS10" i="4"/>
  <c r="CQ9" i="4"/>
  <c r="CS9" i="4"/>
  <c r="CQ8" i="4"/>
  <c r="CS8" i="4"/>
  <c r="CQ7" i="4"/>
  <c r="CS7" i="4"/>
  <c r="CQ6" i="4"/>
  <c r="CS6" i="4"/>
  <c r="CI35" i="4"/>
  <c r="CK35" i="4"/>
  <c r="CI34" i="4"/>
  <c r="CK34" i="4"/>
  <c r="CI33" i="4"/>
  <c r="CK33" i="4"/>
  <c r="CI32" i="4"/>
  <c r="CK32" i="4"/>
  <c r="CI31" i="4"/>
  <c r="CK31" i="4"/>
  <c r="CI30" i="4"/>
  <c r="CK30" i="4"/>
  <c r="CI29" i="4"/>
  <c r="CK29" i="4"/>
  <c r="CI28" i="4"/>
  <c r="CK28" i="4"/>
  <c r="CI27" i="4"/>
  <c r="CK27" i="4"/>
  <c r="CI26" i="4"/>
  <c r="CK26" i="4"/>
  <c r="CI25" i="4"/>
  <c r="CK25" i="4"/>
  <c r="CI24" i="4"/>
  <c r="CK24" i="4"/>
  <c r="CI23" i="4"/>
  <c r="CK23" i="4"/>
  <c r="CI22" i="4"/>
  <c r="CK22" i="4"/>
  <c r="CI21" i="4"/>
  <c r="CK21" i="4"/>
  <c r="CI20" i="4"/>
  <c r="CK20" i="4"/>
  <c r="CI19" i="4"/>
  <c r="CK19" i="4"/>
  <c r="CI18" i="4"/>
  <c r="CK18" i="4"/>
  <c r="CI17" i="4"/>
  <c r="CK17" i="4"/>
  <c r="CI16" i="4"/>
  <c r="CK16" i="4"/>
  <c r="CI15" i="4"/>
  <c r="CK15" i="4"/>
  <c r="CI14" i="4"/>
  <c r="CK14" i="4"/>
  <c r="CI13" i="4"/>
  <c r="CK13" i="4"/>
  <c r="CI12" i="4"/>
  <c r="CK12" i="4"/>
  <c r="CI11" i="4"/>
  <c r="CK11" i="4"/>
  <c r="CI10" i="4"/>
  <c r="CK10" i="4"/>
  <c r="CI9" i="4"/>
  <c r="CK9" i="4"/>
  <c r="CI8" i="4"/>
  <c r="CK8" i="4"/>
  <c r="CI7" i="4"/>
  <c r="CK7" i="4"/>
  <c r="CI6" i="4"/>
  <c r="CK6" i="4"/>
  <c r="CA35" i="4"/>
  <c r="CC35" i="4"/>
  <c r="CA34" i="4"/>
  <c r="CC34" i="4"/>
  <c r="CA33" i="4"/>
  <c r="CC33" i="4"/>
  <c r="CA32" i="4"/>
  <c r="CC32" i="4"/>
  <c r="CA31" i="4"/>
  <c r="CC31" i="4"/>
  <c r="CA30" i="4"/>
  <c r="CC30" i="4"/>
  <c r="CA29" i="4"/>
  <c r="CC29" i="4"/>
  <c r="CA28" i="4"/>
  <c r="CC28" i="4"/>
  <c r="CA27" i="4"/>
  <c r="CC27" i="4"/>
  <c r="CA26" i="4"/>
  <c r="CC26" i="4"/>
  <c r="CA25" i="4"/>
  <c r="CC25" i="4"/>
  <c r="CA24" i="4"/>
  <c r="CC24" i="4"/>
  <c r="CA23" i="4"/>
  <c r="CC23" i="4"/>
  <c r="CA22" i="4"/>
  <c r="CC22" i="4"/>
  <c r="CA21" i="4"/>
  <c r="CC21" i="4"/>
  <c r="CA20" i="4"/>
  <c r="CC20" i="4"/>
  <c r="CA19" i="4"/>
  <c r="CC19" i="4"/>
  <c r="CA18" i="4"/>
  <c r="CC18" i="4"/>
  <c r="CA17" i="4"/>
  <c r="CC17" i="4"/>
  <c r="CA16" i="4"/>
  <c r="CC16" i="4"/>
  <c r="CA15" i="4"/>
  <c r="CC15" i="4"/>
  <c r="CA14" i="4"/>
  <c r="CC14" i="4"/>
  <c r="CA13" i="4"/>
  <c r="CC13" i="4"/>
  <c r="CA12" i="4"/>
  <c r="CC12" i="4"/>
  <c r="CA11" i="4"/>
  <c r="CC11" i="4"/>
  <c r="CA10" i="4"/>
  <c r="CC10" i="4"/>
  <c r="CA9" i="4"/>
  <c r="CC9" i="4"/>
  <c r="CA8" i="4"/>
  <c r="CC8" i="4"/>
  <c r="CA7" i="4"/>
  <c r="CC7" i="4"/>
  <c r="CA6" i="4"/>
  <c r="CC6" i="4"/>
  <c r="BS35" i="4"/>
  <c r="BU35" i="4"/>
  <c r="BS34" i="4"/>
  <c r="BU34" i="4"/>
  <c r="BS33" i="4"/>
  <c r="BU33" i="4"/>
  <c r="BS32" i="4"/>
  <c r="BU32" i="4"/>
  <c r="BS31" i="4"/>
  <c r="BU31" i="4"/>
  <c r="BS30" i="4"/>
  <c r="BU30" i="4"/>
  <c r="BS29" i="4"/>
  <c r="BU29" i="4"/>
  <c r="BS28" i="4"/>
  <c r="BU28" i="4"/>
  <c r="BS27" i="4"/>
  <c r="BU27" i="4"/>
  <c r="BS26" i="4"/>
  <c r="BU26" i="4"/>
  <c r="BS25" i="4"/>
  <c r="BU25" i="4"/>
  <c r="BS24" i="4"/>
  <c r="BU24" i="4"/>
  <c r="BS23" i="4"/>
  <c r="BU23" i="4"/>
  <c r="BS22" i="4"/>
  <c r="BU22" i="4"/>
  <c r="BS21" i="4"/>
  <c r="BU21" i="4"/>
  <c r="BS20" i="4"/>
  <c r="BU20" i="4"/>
  <c r="BS19" i="4"/>
  <c r="BU19" i="4"/>
  <c r="BS18" i="4"/>
  <c r="BU18" i="4"/>
  <c r="BS17" i="4"/>
  <c r="BU17" i="4"/>
  <c r="BS16" i="4"/>
  <c r="BU16" i="4"/>
  <c r="BS15" i="4"/>
  <c r="BU15" i="4"/>
  <c r="BS14" i="4"/>
  <c r="BU14" i="4"/>
  <c r="BS13" i="4"/>
  <c r="BU13" i="4"/>
  <c r="BS12" i="4"/>
  <c r="BU12" i="4"/>
  <c r="BS11" i="4"/>
  <c r="BU11" i="4"/>
  <c r="BS10" i="4"/>
  <c r="BU10" i="4"/>
  <c r="BS9" i="4"/>
  <c r="BU9" i="4"/>
  <c r="BS8" i="4"/>
  <c r="BU8" i="4"/>
  <c r="BS7" i="4"/>
  <c r="BU7" i="4"/>
  <c r="BS6" i="4"/>
  <c r="BU6" i="4"/>
  <c r="BK35" i="4"/>
  <c r="BM35" i="4"/>
  <c r="BK34" i="4"/>
  <c r="BM34" i="4"/>
  <c r="BK33" i="4"/>
  <c r="BM33" i="4"/>
  <c r="BK32" i="4"/>
  <c r="BM32" i="4"/>
  <c r="BK31" i="4"/>
  <c r="BM31" i="4"/>
  <c r="BK30" i="4"/>
  <c r="BM30" i="4"/>
  <c r="BK29" i="4"/>
  <c r="BM29" i="4"/>
  <c r="BK28" i="4"/>
  <c r="BM28" i="4"/>
  <c r="BK27" i="4"/>
  <c r="BM27" i="4"/>
  <c r="BK26" i="4"/>
  <c r="BM26" i="4"/>
  <c r="BK25" i="4"/>
  <c r="BM25" i="4"/>
  <c r="BK24" i="4"/>
  <c r="BM24" i="4"/>
  <c r="BK23" i="4"/>
  <c r="BM23" i="4"/>
  <c r="BK22" i="4"/>
  <c r="BM22" i="4"/>
  <c r="BK21" i="4"/>
  <c r="BM21" i="4"/>
  <c r="BK20" i="4"/>
  <c r="BM20" i="4"/>
  <c r="BK19" i="4"/>
  <c r="BM19" i="4"/>
  <c r="BK18" i="4"/>
  <c r="BM18" i="4"/>
  <c r="BK17" i="4"/>
  <c r="BM17" i="4"/>
  <c r="BK16" i="4"/>
  <c r="BM16" i="4"/>
  <c r="BK15" i="4"/>
  <c r="BM15" i="4"/>
  <c r="BK14" i="4"/>
  <c r="BM14" i="4"/>
  <c r="BK13" i="4"/>
  <c r="BM13" i="4"/>
  <c r="BK12" i="4"/>
  <c r="BM12" i="4"/>
  <c r="BK11" i="4"/>
  <c r="BM11" i="4"/>
  <c r="BK10" i="4"/>
  <c r="BM10" i="4"/>
  <c r="BK9" i="4"/>
  <c r="BM9" i="4"/>
  <c r="BK8" i="4"/>
  <c r="BM8" i="4"/>
  <c r="BK7" i="4"/>
  <c r="BM7" i="4"/>
  <c r="BK6" i="4"/>
  <c r="BM6" i="4"/>
  <c r="BC35" i="4"/>
  <c r="BE35" i="4"/>
  <c r="BC34" i="4"/>
  <c r="BE34" i="4"/>
  <c r="BC33" i="4"/>
  <c r="BE33" i="4"/>
  <c r="BC32" i="4"/>
  <c r="BE32" i="4"/>
  <c r="BC31" i="4"/>
  <c r="BE31" i="4"/>
  <c r="BC30" i="4"/>
  <c r="BE30" i="4"/>
  <c r="BC29" i="4"/>
  <c r="BE29" i="4"/>
  <c r="BC28" i="4"/>
  <c r="BE28" i="4"/>
  <c r="BC27" i="4"/>
  <c r="BE27" i="4"/>
  <c r="BC26" i="4"/>
  <c r="BE26" i="4"/>
  <c r="BC25" i="4"/>
  <c r="BE25" i="4"/>
  <c r="BC24" i="4"/>
  <c r="BE24" i="4"/>
  <c r="BC23" i="4"/>
  <c r="BE23" i="4"/>
  <c r="BC22" i="4"/>
  <c r="BE22" i="4"/>
  <c r="BC21" i="4"/>
  <c r="BE21" i="4"/>
  <c r="BC20" i="4"/>
  <c r="BE20" i="4"/>
  <c r="BC19" i="4"/>
  <c r="BE19" i="4"/>
  <c r="BC18" i="4"/>
  <c r="BE18" i="4"/>
  <c r="BC17" i="4"/>
  <c r="BE17" i="4"/>
  <c r="BC16" i="4"/>
  <c r="BE16" i="4"/>
  <c r="BC15" i="4"/>
  <c r="BE15" i="4"/>
  <c r="BC14" i="4"/>
  <c r="BE14" i="4"/>
  <c r="BC13" i="4"/>
  <c r="BE13" i="4"/>
  <c r="BC12" i="4"/>
  <c r="BE12" i="4"/>
  <c r="BC11" i="4"/>
  <c r="BE11" i="4"/>
  <c r="BC10" i="4"/>
  <c r="BE10" i="4"/>
  <c r="BC9" i="4"/>
  <c r="BE9" i="4"/>
  <c r="BC8" i="4"/>
  <c r="BE8" i="4"/>
  <c r="BC7" i="4"/>
  <c r="BE7" i="4"/>
  <c r="BC6" i="4"/>
  <c r="BE6" i="4"/>
  <c r="AU35" i="4"/>
  <c r="AW35" i="4"/>
  <c r="AU34" i="4"/>
  <c r="AW34" i="4"/>
  <c r="AU33" i="4"/>
  <c r="AW33" i="4"/>
  <c r="AU32" i="4"/>
  <c r="AW32" i="4"/>
  <c r="AU31" i="4"/>
  <c r="AW31" i="4"/>
  <c r="AU30" i="4"/>
  <c r="AW30" i="4"/>
  <c r="AU29" i="4"/>
  <c r="AW29" i="4"/>
  <c r="AU28" i="4"/>
  <c r="AW28" i="4"/>
  <c r="AU27" i="4"/>
  <c r="AW27" i="4"/>
  <c r="AU26" i="4"/>
  <c r="AW26" i="4"/>
  <c r="AU25" i="4"/>
  <c r="AW25" i="4"/>
  <c r="AU24" i="4"/>
  <c r="AW24" i="4"/>
  <c r="AU23" i="4"/>
  <c r="AW23" i="4"/>
  <c r="AU22" i="4"/>
  <c r="AW22" i="4"/>
  <c r="AU21" i="4"/>
  <c r="AW21" i="4"/>
  <c r="AU20" i="4"/>
  <c r="AW20" i="4"/>
  <c r="AU19" i="4"/>
  <c r="AW19" i="4"/>
  <c r="AU18" i="4"/>
  <c r="AW18" i="4"/>
  <c r="AU17" i="4"/>
  <c r="AW17" i="4"/>
  <c r="AU16" i="4"/>
  <c r="AW16" i="4"/>
  <c r="AU15" i="4"/>
  <c r="AW15" i="4"/>
  <c r="AU14" i="4"/>
  <c r="AW14" i="4"/>
  <c r="AU13" i="4"/>
  <c r="AW13" i="4"/>
  <c r="AU12" i="4"/>
  <c r="AW12" i="4"/>
  <c r="AU11" i="4"/>
  <c r="AW11" i="4"/>
  <c r="AU10" i="4"/>
  <c r="AW10" i="4"/>
  <c r="AU9" i="4"/>
  <c r="AW9" i="4"/>
  <c r="AU8" i="4"/>
  <c r="AW8" i="4"/>
  <c r="AU7" i="4"/>
  <c r="AW7" i="4"/>
  <c r="AU6" i="4"/>
  <c r="AW6" i="4"/>
  <c r="AM35" i="4"/>
  <c r="AO35" i="4"/>
  <c r="AM34" i="4"/>
  <c r="AO34" i="4"/>
  <c r="AM33" i="4"/>
  <c r="AO33" i="4"/>
  <c r="AM32" i="4"/>
  <c r="AO32" i="4"/>
  <c r="AM31" i="4"/>
  <c r="AO31" i="4"/>
  <c r="AM30" i="4"/>
  <c r="AO30" i="4"/>
  <c r="AM29" i="4"/>
  <c r="AO29" i="4"/>
  <c r="AM28" i="4"/>
  <c r="AO28" i="4"/>
  <c r="AM27" i="4"/>
  <c r="AO27" i="4"/>
  <c r="AM26" i="4"/>
  <c r="AO26" i="4"/>
  <c r="AM25" i="4"/>
  <c r="AO25" i="4"/>
  <c r="AM24" i="4"/>
  <c r="AO24" i="4"/>
  <c r="AM23" i="4"/>
  <c r="AO23" i="4"/>
  <c r="AM22" i="4"/>
  <c r="AO22" i="4"/>
  <c r="AM21" i="4"/>
  <c r="AO21" i="4"/>
  <c r="AM20" i="4"/>
  <c r="AO20" i="4"/>
  <c r="AM19" i="4"/>
  <c r="AO19" i="4"/>
  <c r="AM18" i="4"/>
  <c r="AO18" i="4"/>
  <c r="AM17" i="4"/>
  <c r="AO17" i="4"/>
  <c r="AM16" i="4"/>
  <c r="AO16" i="4"/>
  <c r="AM15" i="4"/>
  <c r="AO15" i="4"/>
  <c r="AM14" i="4"/>
  <c r="AO14" i="4"/>
  <c r="AM13" i="4"/>
  <c r="AO13" i="4"/>
  <c r="AM12" i="4"/>
  <c r="AO12" i="4"/>
  <c r="AM11" i="4"/>
  <c r="AO11" i="4"/>
  <c r="AM10" i="4"/>
  <c r="AO10" i="4"/>
  <c r="AM9" i="4"/>
  <c r="AO9" i="4"/>
  <c r="AM8" i="4"/>
  <c r="AO8" i="4"/>
  <c r="AM7" i="4"/>
  <c r="AO7" i="4"/>
  <c r="AM6" i="4"/>
  <c r="AO6" i="4"/>
  <c r="AE35" i="4"/>
  <c r="AG35" i="4"/>
  <c r="AE34" i="4"/>
  <c r="AG34" i="4"/>
  <c r="AE33" i="4"/>
  <c r="AG33" i="4"/>
  <c r="AE32" i="4"/>
  <c r="AG32" i="4"/>
  <c r="AE31" i="4"/>
  <c r="AG31" i="4"/>
  <c r="AE30" i="4"/>
  <c r="AG30" i="4"/>
  <c r="AE29" i="4"/>
  <c r="AG29" i="4"/>
  <c r="AE28" i="4"/>
  <c r="AG28" i="4"/>
  <c r="AE27" i="4"/>
  <c r="AG27" i="4"/>
  <c r="AE26" i="4"/>
  <c r="AG26" i="4"/>
  <c r="AE25" i="4"/>
  <c r="AG25" i="4"/>
  <c r="AE24" i="4"/>
  <c r="AG24" i="4"/>
  <c r="AE23" i="4"/>
  <c r="AG23" i="4"/>
  <c r="AE22" i="4"/>
  <c r="AG22" i="4"/>
  <c r="AE21" i="4"/>
  <c r="AG21" i="4"/>
  <c r="AE20" i="4"/>
  <c r="AG20" i="4"/>
  <c r="AE19" i="4"/>
  <c r="AG19" i="4"/>
  <c r="AE18" i="4"/>
  <c r="AG18" i="4"/>
  <c r="AE17" i="4"/>
  <c r="AG17" i="4"/>
  <c r="AE16" i="4"/>
  <c r="AG16" i="4"/>
  <c r="AE15" i="4"/>
  <c r="AG15" i="4"/>
  <c r="AE14" i="4"/>
  <c r="AG14" i="4"/>
  <c r="AE13" i="4"/>
  <c r="AG13" i="4"/>
  <c r="AE12" i="4"/>
  <c r="AG12" i="4"/>
  <c r="AE11" i="4"/>
  <c r="AG11" i="4"/>
  <c r="AE10" i="4"/>
  <c r="AG10" i="4"/>
  <c r="AE9" i="4"/>
  <c r="AG9" i="4"/>
  <c r="AE8" i="4"/>
  <c r="AG8" i="4"/>
  <c r="AE7" i="4"/>
  <c r="AG7" i="4"/>
  <c r="AE6" i="4"/>
  <c r="AG6" i="4"/>
  <c r="W35" i="4"/>
  <c r="Y35" i="4"/>
  <c r="W34" i="4"/>
  <c r="Y34" i="4"/>
  <c r="W33" i="4"/>
  <c r="Y33" i="4"/>
  <c r="W32" i="4"/>
  <c r="Y32" i="4"/>
  <c r="W31" i="4"/>
  <c r="Y31" i="4"/>
  <c r="W30" i="4"/>
  <c r="Y30" i="4"/>
  <c r="W29" i="4"/>
  <c r="Y29" i="4"/>
  <c r="W28" i="4"/>
  <c r="Y28" i="4"/>
  <c r="W27" i="4"/>
  <c r="Y27" i="4"/>
  <c r="W26" i="4"/>
  <c r="Y26" i="4"/>
  <c r="W25" i="4"/>
  <c r="Y25" i="4"/>
  <c r="W24" i="4"/>
  <c r="Y24" i="4"/>
  <c r="W23" i="4"/>
  <c r="Y23" i="4"/>
  <c r="W22" i="4"/>
  <c r="Y22" i="4"/>
  <c r="W21" i="4"/>
  <c r="Y21" i="4"/>
  <c r="W20" i="4"/>
  <c r="Y20" i="4"/>
  <c r="W19" i="4"/>
  <c r="Y19" i="4"/>
  <c r="W18" i="4"/>
  <c r="Y18" i="4"/>
  <c r="W17" i="4"/>
  <c r="Y17" i="4"/>
  <c r="W16" i="4"/>
  <c r="Y16" i="4"/>
  <c r="W15" i="4"/>
  <c r="Y15" i="4"/>
  <c r="W14" i="4"/>
  <c r="Y14" i="4"/>
  <c r="W13" i="4"/>
  <c r="Y13" i="4"/>
  <c r="W12" i="4"/>
  <c r="Y12" i="4"/>
  <c r="W11" i="4"/>
  <c r="Y11" i="4"/>
  <c r="W10" i="4"/>
  <c r="Y10" i="4"/>
  <c r="W9" i="4"/>
  <c r="Y9" i="4"/>
  <c r="W8" i="4"/>
  <c r="Y8" i="4"/>
  <c r="W7" i="4"/>
  <c r="Y7" i="4"/>
  <c r="W6" i="4"/>
  <c r="Y6" i="4"/>
  <c r="O35" i="4"/>
  <c r="Q35" i="4"/>
  <c r="O34" i="4"/>
  <c r="Q34" i="4"/>
  <c r="O33" i="4"/>
  <c r="Q33" i="4"/>
  <c r="O32" i="4"/>
  <c r="Q32" i="4"/>
  <c r="O31" i="4"/>
  <c r="Q31" i="4"/>
  <c r="O30" i="4"/>
  <c r="Q30" i="4"/>
  <c r="O29" i="4"/>
  <c r="Q29" i="4"/>
  <c r="O28" i="4"/>
  <c r="Q28" i="4"/>
  <c r="O27" i="4"/>
  <c r="Q27" i="4"/>
  <c r="O26" i="4"/>
  <c r="Q26" i="4"/>
  <c r="O25" i="4"/>
  <c r="Q25" i="4"/>
  <c r="O24" i="4"/>
  <c r="Q24" i="4"/>
  <c r="O23" i="4"/>
  <c r="Q23" i="4"/>
  <c r="O22" i="4"/>
  <c r="Q22" i="4"/>
  <c r="O21" i="4"/>
  <c r="Q21" i="4"/>
  <c r="O20" i="4"/>
  <c r="Q20" i="4"/>
  <c r="O19" i="4"/>
  <c r="Q19" i="4"/>
  <c r="O18" i="4"/>
  <c r="Q18" i="4"/>
  <c r="O17" i="4"/>
  <c r="Q17" i="4"/>
  <c r="O16" i="4"/>
  <c r="Q16" i="4"/>
  <c r="O15" i="4"/>
  <c r="Q15" i="4"/>
  <c r="O14" i="4"/>
  <c r="Q14" i="4"/>
  <c r="O13" i="4"/>
  <c r="Q13" i="4"/>
  <c r="O12" i="4"/>
  <c r="Q12" i="4"/>
  <c r="O11" i="4"/>
  <c r="Q11" i="4"/>
  <c r="O10" i="4"/>
  <c r="Q10" i="4"/>
  <c r="O9" i="4"/>
  <c r="Q9" i="4"/>
  <c r="O8" i="4"/>
  <c r="Q8" i="4"/>
  <c r="O7" i="4"/>
  <c r="Q7" i="4"/>
  <c r="O6" i="4"/>
  <c r="Q6" i="4"/>
  <c r="G35" i="4"/>
  <c r="I35" i="4"/>
  <c r="G7" i="4"/>
  <c r="I7" i="4"/>
  <c r="G8" i="4"/>
  <c r="I8" i="4"/>
  <c r="G9" i="4"/>
  <c r="I9" i="4"/>
  <c r="G10" i="4"/>
  <c r="I10" i="4"/>
  <c r="G11" i="4"/>
  <c r="I11" i="4"/>
  <c r="G12" i="4"/>
  <c r="I12" i="4"/>
  <c r="G13" i="4"/>
  <c r="I13" i="4"/>
  <c r="G14" i="4"/>
  <c r="I14" i="4"/>
  <c r="G15" i="4"/>
  <c r="I15" i="4"/>
  <c r="G16" i="4"/>
  <c r="I16" i="4"/>
  <c r="G17" i="4"/>
  <c r="I17" i="4"/>
  <c r="G18" i="4"/>
  <c r="I18" i="4"/>
  <c r="G19" i="4"/>
  <c r="I19" i="4"/>
  <c r="G20" i="4"/>
  <c r="I20" i="4"/>
  <c r="G21" i="4"/>
  <c r="I21" i="4"/>
  <c r="G22" i="4"/>
  <c r="I22" i="4"/>
  <c r="G23" i="4"/>
  <c r="I23" i="4"/>
  <c r="G24" i="4"/>
  <c r="I24" i="4"/>
  <c r="G25" i="4"/>
  <c r="I25" i="4"/>
  <c r="G26" i="4"/>
  <c r="I26" i="4"/>
  <c r="G27" i="4"/>
  <c r="I27" i="4"/>
  <c r="G28" i="4"/>
  <c r="I28" i="4"/>
  <c r="G29" i="4"/>
  <c r="I29" i="4"/>
  <c r="G30" i="4"/>
  <c r="I30" i="4"/>
  <c r="G31" i="4"/>
  <c r="I31" i="4"/>
  <c r="G32" i="4"/>
  <c r="I32" i="4"/>
  <c r="G33" i="4"/>
  <c r="I33" i="4"/>
  <c r="G34" i="4"/>
  <c r="I34" i="4"/>
  <c r="G6" i="4"/>
  <c r="I6" i="4"/>
  <c r="K30" i="1"/>
  <c r="K29" i="1"/>
  <c r="K26" i="1"/>
  <c r="K27" i="1"/>
  <c r="K28" i="1"/>
  <c r="K25" i="1"/>
  <c r="K23" i="1"/>
  <c r="K19" i="1"/>
  <c r="K20" i="1"/>
  <c r="K21" i="1"/>
  <c r="K22" i="1"/>
  <c r="K18" i="1"/>
  <c r="K16" i="1"/>
  <c r="K11" i="1"/>
  <c r="K12" i="1"/>
  <c r="K13" i="1"/>
  <c r="K14" i="1"/>
  <c r="K15" i="1"/>
  <c r="K10" i="1"/>
  <c r="K8" i="1"/>
  <c r="K7" i="1"/>
  <c r="K5" i="1"/>
  <c r="C34" i="3"/>
  <c r="I30" i="3"/>
  <c r="I29" i="3"/>
  <c r="I26" i="3"/>
  <c r="I27" i="3"/>
  <c r="I28" i="3"/>
  <c r="I25" i="3"/>
  <c r="I23" i="3"/>
  <c r="I19" i="3"/>
  <c r="I20" i="3"/>
  <c r="I21" i="3"/>
  <c r="I22" i="3"/>
  <c r="I18" i="3"/>
  <c r="I16" i="3"/>
  <c r="I11" i="3"/>
  <c r="I12" i="3"/>
  <c r="I13" i="3"/>
  <c r="I14" i="3"/>
  <c r="I15" i="3"/>
  <c r="I10" i="3"/>
  <c r="I8" i="3"/>
  <c r="I7" i="3"/>
  <c r="I5" i="3"/>
  <c r="F34" i="3"/>
  <c r="E34" i="3"/>
  <c r="D34" i="3"/>
  <c r="G5" i="2"/>
  <c r="G7" i="2"/>
  <c r="G8" i="2"/>
  <c r="G10" i="2"/>
  <c r="G11" i="2"/>
  <c r="G12" i="2"/>
  <c r="G13" i="2"/>
  <c r="G14" i="2"/>
  <c r="G15" i="2"/>
  <c r="G16" i="2"/>
  <c r="G18" i="2"/>
  <c r="G19" i="2"/>
  <c r="G20" i="2"/>
  <c r="G21" i="2"/>
  <c r="G22" i="2"/>
  <c r="G23" i="2"/>
  <c r="G25" i="2"/>
  <c r="G26" i="2"/>
  <c r="G27" i="2"/>
  <c r="G28" i="2"/>
  <c r="G29" i="2"/>
  <c r="G30" i="2"/>
  <c r="F34" i="2"/>
  <c r="E34" i="2"/>
  <c r="D34" i="2"/>
  <c r="C34" i="2"/>
  <c r="G34" i="2"/>
  <c r="D34" i="1"/>
  <c r="E34" i="1"/>
  <c r="F34" i="1"/>
  <c r="G34" i="1"/>
  <c r="H34" i="1"/>
  <c r="C34" i="1"/>
  <c r="N8" i="6"/>
  <c r="N6" i="6"/>
  <c r="N35" i="6"/>
  <c r="N33" i="6"/>
  <c r="N31" i="6"/>
  <c r="N29" i="6"/>
  <c r="N27" i="6"/>
  <c r="N25" i="6"/>
  <c r="N23" i="6"/>
  <c r="N21" i="6"/>
  <c r="N19" i="6"/>
  <c r="N17" i="6"/>
  <c r="N15" i="6"/>
  <c r="N13" i="6"/>
  <c r="N11" i="6"/>
  <c r="N9" i="6"/>
  <c r="N7" i="6"/>
  <c r="G39" i="6"/>
  <c r="S39" i="6"/>
  <c r="M6" i="5"/>
  <c r="M39" i="5"/>
  <c r="K34" i="1"/>
  <c r="I34" i="3"/>
  <c r="Q5" i="6"/>
  <c r="S5" i="6"/>
  <c r="N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6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12000 Travel allowance Vincent to Mumias(Relocation)</t>
        </r>
      </text>
    </comment>
    <comment ref="I6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6150 Mombosi medical bill</t>
        </r>
      </text>
    </comment>
    <comment ref="H7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9000 Cumlus medical fee</t>
        </r>
      </text>
    </comment>
    <comment ref="I7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4410 repair</t>
        </r>
      </text>
    </comment>
    <comment ref="G8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3000 license
1300 socket</t>
        </r>
      </text>
    </comment>
    <comment ref="G9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1800 repairs</t>
        </r>
      </text>
    </comment>
    <comment ref="G10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1200 transport 
1250 repairs</t>
        </r>
      </text>
    </comment>
    <comment ref="H11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repairs 2000</t>
        </r>
      </text>
    </comment>
    <comment ref="G12" authorId="0" shapeId="0" xr:uid="{00000000-0006-0000-1100-00000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9830 Office renovation</t>
        </r>
      </text>
    </comment>
    <comment ref="I14" authorId="0" shapeId="0" xr:uid="{00000000-0006-0000-11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1800 repair
1033 token</t>
        </r>
      </text>
    </comment>
    <comment ref="I15" authorId="0" shapeId="0" xr:uid="{00000000-0006-0000-11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3000 water bill
3710 electricity
3850 repair</t>
        </r>
      </text>
    </comment>
    <comment ref="I16" authorId="0" shapeId="0" xr:uid="{00000000-0006-0000-1100-00000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3920 repair
2000 electricity</t>
        </r>
      </text>
    </comment>
    <comment ref="G20" authorId="0" shapeId="0" xr:uid="{00000000-0006-0000-1100-00000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8750 repairs</t>
        </r>
      </text>
    </comment>
    <comment ref="H20" authorId="0" shapeId="0" xr:uid="{00000000-0006-0000-1100-00000E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3000 travel allowance to sotik court</t>
        </r>
      </text>
    </comment>
    <comment ref="G21" authorId="0" shapeId="0" xr:uid="{00000000-0006-0000-1100-00000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2100 repairs</t>
        </r>
      </text>
    </comment>
    <comment ref="I23" authorId="0" shapeId="0" xr:uid="{00000000-0006-0000-1100-000010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11088 week 1
15060week 2
7983 week 3</t>
        </r>
      </text>
    </comment>
  </commentList>
</comments>
</file>

<file path=xl/sharedStrings.xml><?xml version="1.0" encoding="utf-8"?>
<sst xmlns="http://schemas.openxmlformats.org/spreadsheetml/2006/main" count="631" uniqueCount="208">
  <si>
    <t>BRANCH</t>
  </si>
  <si>
    <t>KAPSABET</t>
  </si>
  <si>
    <t>ITEN</t>
  </si>
  <si>
    <t>FLAX</t>
  </si>
  <si>
    <t>E/RAVINE</t>
  </si>
  <si>
    <t>KABARNET</t>
  </si>
  <si>
    <t>MARIGAT</t>
  </si>
  <si>
    <t>MOGOTIO</t>
  </si>
  <si>
    <t>OLENGERUONE</t>
  </si>
  <si>
    <t>LITEIN</t>
  </si>
  <si>
    <t>CHEBOLE 1</t>
  </si>
  <si>
    <t>CHEBOLE 2</t>
  </si>
  <si>
    <t>BOMET</t>
  </si>
  <si>
    <t>SONDU</t>
  </si>
  <si>
    <t>KIMILILI</t>
  </si>
  <si>
    <t>MUMIAS</t>
  </si>
  <si>
    <t>LUANDA</t>
  </si>
  <si>
    <t>UGUNJA</t>
  </si>
  <si>
    <t>South Rift Van- Erick</t>
  </si>
  <si>
    <t>West Nyanza Van-Silas</t>
  </si>
  <si>
    <t>South Rift Van Ole - Micah</t>
  </si>
  <si>
    <t>West Nyanza Van-John</t>
  </si>
  <si>
    <t>Date:</t>
  </si>
  <si>
    <t>BALANCES</t>
  </si>
  <si>
    <t>AIRTIME</t>
  </si>
  <si>
    <t>PHONES &amp; ACCESSORIES</t>
  </si>
  <si>
    <t>SIMEX</t>
  </si>
  <si>
    <t>LINES</t>
  </si>
  <si>
    <t>MPESA FLOAT</t>
  </si>
  <si>
    <t>M-PESA CASH</t>
  </si>
  <si>
    <t>TOTAL VALUE</t>
  </si>
  <si>
    <t>NAIROBI</t>
  </si>
  <si>
    <t>SALES</t>
  </si>
  <si>
    <t>PURCHASES</t>
  </si>
  <si>
    <t>PREPACKS</t>
  </si>
  <si>
    <t>1 TAP</t>
  </si>
  <si>
    <t>M-PESA DEPARTMENT REPORT</t>
  </si>
  <si>
    <t>DATE</t>
  </si>
  <si>
    <t>Closing Float</t>
  </si>
  <si>
    <t>Closing Cash</t>
  </si>
  <si>
    <t xml:space="preserve">Total </t>
  </si>
  <si>
    <t xml:space="preserve">Variance </t>
  </si>
  <si>
    <t>Expenses Unreimbursed</t>
  </si>
  <si>
    <t>Explaination &amp; Remarks</t>
  </si>
  <si>
    <t>Kapsabet</t>
  </si>
  <si>
    <t>OLENGURUONE</t>
  </si>
  <si>
    <t>Working Capital</t>
  </si>
  <si>
    <t>AIRTIME DEPARTMENT</t>
  </si>
  <si>
    <t>AT FACE VALUE</t>
  </si>
  <si>
    <t>AT SELLING PRICE</t>
  </si>
  <si>
    <t>PAYMENTS TO SAFARICOM</t>
  </si>
  <si>
    <t>VARIANCE IF ANY</t>
  </si>
  <si>
    <t>PROFITS (@1.35%)</t>
  </si>
  <si>
    <t>AT COST</t>
  </si>
  <si>
    <t>PROFITS BANKING</t>
  </si>
  <si>
    <t>REMARKS / EXPLAINATION</t>
  </si>
  <si>
    <t>TOTAL BRANCH INVOICES</t>
  </si>
  <si>
    <t>PURCHASES TRACKER</t>
  </si>
  <si>
    <t>PROFITS TRACKER</t>
  </si>
  <si>
    <t>SALES TRACKER (PURCHASES VS. SALES RECON)</t>
  </si>
  <si>
    <t>DEVICE DEPARTMENT(PHONES AND ACCESSORIES)</t>
  </si>
  <si>
    <t xml:space="preserve">SUPPLIER NAME </t>
  </si>
  <si>
    <t>PAYMENTS TO SUPPLIER</t>
  </si>
  <si>
    <t>STOCK AVAILABLE FOR SALE @ SELLING PRICE</t>
  </si>
  <si>
    <t>EXPECTED PROFITS</t>
  </si>
  <si>
    <t>PROFITS BANKED</t>
  </si>
  <si>
    <t>VARIANCE</t>
  </si>
  <si>
    <t xml:space="preserve">At BUYING PRICE </t>
  </si>
  <si>
    <t>REMARKS / EXPLANATION</t>
  </si>
  <si>
    <t xml:space="preserve">AVERAGE PROFIT MARKUP % </t>
  </si>
  <si>
    <t>VARIANCE IF ANY(Un-invoiced stock)</t>
  </si>
  <si>
    <t>LINES PURCHASEDQNTY</t>
  </si>
  <si>
    <t>BRANCH ISSUANCE/INVOICES LINES QNTY</t>
  </si>
  <si>
    <t xml:space="preserve">SIMEX PURCHASED QNTY </t>
  </si>
  <si>
    <t>BRANCH ISSUANCE/INVOICES SIMEX QNTY</t>
  </si>
  <si>
    <t>OPENING STOCK (LINES QNTY)</t>
  </si>
  <si>
    <t>OPENING STOCK (LINES VALUE)</t>
  </si>
  <si>
    <t>PURCHASES (LINES QNTY)</t>
  </si>
  <si>
    <t>PURCHASES (LINES VALUE)</t>
  </si>
  <si>
    <t>CLOSING STOCK LINES QNTY</t>
  </si>
  <si>
    <t>CLOSING STOCK LINES VALUE</t>
  </si>
  <si>
    <t>SALES LINES RETAIL QNTY</t>
  </si>
  <si>
    <t>SALES LINES RETAIL VALUE</t>
  </si>
  <si>
    <t>SALES LINES W/SALE QNTY</t>
  </si>
  <si>
    <t>SALES LINES W/SALE VALUE</t>
  </si>
  <si>
    <t>TOTAL LINES SOLD QNTY</t>
  </si>
  <si>
    <t>OPENING STOCK (SIMEX QNTY)</t>
  </si>
  <si>
    <t>OPENING STOCK (SIMEX VALUE)</t>
  </si>
  <si>
    <t>PURCHASES (SIMEX QNTY)</t>
  </si>
  <si>
    <t>PURCHASES (SIMEX VALUE)</t>
  </si>
  <si>
    <t>SALES SIMEX RETAIL QNTY</t>
  </si>
  <si>
    <t>SALES SIMEX RETAIL VALUE</t>
  </si>
  <si>
    <t>CLOSING STOCK SIMEX QNTY</t>
  </si>
  <si>
    <t>CLOSING STOCK SIMEX VALUE</t>
  </si>
  <si>
    <t>TOTAL SIMEX SOLD QNTY</t>
  </si>
  <si>
    <t>LIPA NA MPESA</t>
  </si>
  <si>
    <t>ZIDISHA PLUS</t>
  </si>
  <si>
    <t>Paybill</t>
  </si>
  <si>
    <t>M-Pesa 1 Tap</t>
  </si>
  <si>
    <t>Dealer Resources Incentive</t>
  </si>
  <si>
    <t>299 Connection Commission</t>
  </si>
  <si>
    <t>Simswap Commission</t>
  </si>
  <si>
    <t>Prepaid Discount Statement</t>
  </si>
  <si>
    <t>Ministore Storage charges Logistics</t>
  </si>
  <si>
    <t xml:space="preserve">Caredesk Hosting </t>
  </si>
  <si>
    <t>PAYMENT PERIOD</t>
  </si>
  <si>
    <t>TYPE OF COMMISSION/PAYMENT</t>
  </si>
  <si>
    <t>INVOICE DATE</t>
  </si>
  <si>
    <t>INVOICE AMOUNT</t>
  </si>
  <si>
    <t>PAYMENT DATE</t>
  </si>
  <si>
    <t>AMOUNT RECEIVED</t>
  </si>
  <si>
    <t>BANK DETAILS</t>
  </si>
  <si>
    <t>300 Connection Commission</t>
  </si>
  <si>
    <t>301 Connection Commission</t>
  </si>
  <si>
    <t>302 Connection Commission</t>
  </si>
  <si>
    <t>303 Connection Commission</t>
  </si>
  <si>
    <t>304 Connection Commission</t>
  </si>
  <si>
    <t>PENDING PAYMENTS</t>
  </si>
  <si>
    <t>AIRTIME ALLOWANCE</t>
  </si>
  <si>
    <t>TRANSPORT ALLOWANCE</t>
  </si>
  <si>
    <t>NO. OF PAYBILLS</t>
  </si>
  <si>
    <t>VALUE OF ZIDISHA ACTIVATIONS</t>
  </si>
  <si>
    <t>NUMBER OF ZIDISHA ACTIVATIONS</t>
  </si>
  <si>
    <t>NO OF FIXED DATA ACTIVATIONS</t>
  </si>
  <si>
    <t>VALUE OF FIXED DATA ACTIVATIONS</t>
  </si>
  <si>
    <t>1-TAP</t>
  </si>
  <si>
    <t>LNM COMMISSION</t>
  </si>
  <si>
    <t>ITEM / DESCRIPTION</t>
  </si>
  <si>
    <t>QNTY</t>
  </si>
  <si>
    <t>UNIT PRICE</t>
  </si>
  <si>
    <t>VALUE</t>
  </si>
  <si>
    <t>EXPENSES</t>
  </si>
  <si>
    <t xml:space="preserve">                                                      ACTUAL</t>
  </si>
  <si>
    <t xml:space="preserve"> TOTAL 5 WEEKS</t>
  </si>
  <si>
    <t xml:space="preserve">PENDING FOR </t>
  </si>
  <si>
    <t xml:space="preserve">   EXPENSES</t>
  </si>
  <si>
    <t>REMBURSEMENT</t>
  </si>
  <si>
    <t>RAVINE</t>
  </si>
  <si>
    <t>TOTALS</t>
  </si>
  <si>
    <t>Profit</t>
  </si>
  <si>
    <t>paid</t>
  </si>
  <si>
    <t>not paid</t>
  </si>
  <si>
    <t>BUDGET</t>
  </si>
  <si>
    <t>25TH -30TH</t>
  </si>
  <si>
    <t>28TH MAY-3RD JUNE</t>
  </si>
  <si>
    <t>4TH-10TH</t>
  </si>
  <si>
    <t>11TH-17TH</t>
  </si>
  <si>
    <t>18TH-24TH</t>
  </si>
  <si>
    <t>BRANCH EXPENSES  JUNE  2018</t>
  </si>
  <si>
    <t>EXCESS EXPENSES</t>
  </si>
  <si>
    <t>WEEK 1</t>
  </si>
  <si>
    <t>WEEK 2</t>
  </si>
  <si>
    <t>WEEK 3</t>
  </si>
  <si>
    <t>WEEK 4</t>
  </si>
  <si>
    <t>WEEK 5</t>
  </si>
  <si>
    <t>TOTAL EXCESS EXPENSES</t>
  </si>
  <si>
    <t>BUDGET EXCESSES</t>
  </si>
  <si>
    <t>DAILY SALES SUMMARY</t>
  </si>
  <si>
    <t>PHONES &amp;ACCESSORIES</t>
  </si>
  <si>
    <t>BANKINGS</t>
  </si>
  <si>
    <t>RETAIL</t>
  </si>
  <si>
    <t>W/SALE</t>
  </si>
  <si>
    <t>TOTAL SALES</t>
  </si>
  <si>
    <t>TOTAL AIRTIME SALES</t>
  </si>
  <si>
    <t>UNBANKED DAILY SALES</t>
  </si>
  <si>
    <t>DEVICES</t>
  </si>
  <si>
    <t>TOTAL LINES SALES</t>
  </si>
  <si>
    <t>T</t>
  </si>
  <si>
    <t>TOTAL BANKINGS</t>
  </si>
  <si>
    <t>TOTAL DAILY UNBANKED SALES</t>
  </si>
  <si>
    <t>TOTAL</t>
  </si>
  <si>
    <t>BRANCH BALANCES</t>
  </si>
  <si>
    <t>AIRTIME MOVEMENT SCHEDULE</t>
  </si>
  <si>
    <t>DAY INVOICE</t>
  </si>
  <si>
    <t>INCREASE IN BRANCH BALANCES</t>
  </si>
  <si>
    <t>JUSTIFICATION  FOR INCREASED BRANCH BALANCE</t>
  </si>
  <si>
    <t>ACTUAL SOLD</t>
  </si>
  <si>
    <t>ACTUAL BANKINGS</t>
  </si>
  <si>
    <t>ACTUAL EXPENSES</t>
  </si>
  <si>
    <t>WEEKLY CLAIMS</t>
  </si>
  <si>
    <t>CLAIM VARIANCE</t>
  </si>
  <si>
    <t>TOTAL WEEKLY ACTUAL</t>
  </si>
  <si>
    <t>EBU REPORTS SUMMARY</t>
  </si>
  <si>
    <t>NO. OF LNM TILLS CREATED</t>
  </si>
  <si>
    <t>TOTAL EXPENSES</t>
  </si>
  <si>
    <t>DEVICE DEPARTMENT(LINES &amp; SIMEX)</t>
  </si>
  <si>
    <t>LINES &amp; SIMEX MOVEMENT TRACKER</t>
  </si>
  <si>
    <t>EXPECTED PROFIT (AIRTIME</t>
  </si>
  <si>
    <t>EXPECTED PROFIT (PHONES &amp; ACCESSORIES)</t>
  </si>
  <si>
    <t>TOTAL SIMEX PURCHASED VALUE</t>
  </si>
  <si>
    <t>TOTAL LINES PURCHASED VALUE</t>
  </si>
  <si>
    <t>VAN EXPENSES</t>
  </si>
  <si>
    <t>TOTAL VAN EXPENSES</t>
  </si>
  <si>
    <t>Daily Sales Reports</t>
  </si>
  <si>
    <t>Expected Profits</t>
  </si>
  <si>
    <t>Expense Tracker</t>
  </si>
  <si>
    <t>EBU Summary</t>
  </si>
  <si>
    <t>Accounts Branch Balances</t>
  </si>
  <si>
    <t>Safaricom Invoice &amp; Payments</t>
  </si>
  <si>
    <t>Accounts Airtime &amp; Bal Controls.</t>
  </si>
  <si>
    <t>WORKING CAPITAL</t>
  </si>
  <si>
    <t>CLOSING FLOAT</t>
  </si>
  <si>
    <t xml:space="preserve">CLOSING CASH </t>
  </si>
  <si>
    <t>TOTAL WORKING CAPITAL</t>
  </si>
  <si>
    <t>TOTAL CLOSING FLOAT</t>
  </si>
  <si>
    <t>TOTAL CLOSING CASH</t>
  </si>
  <si>
    <t>M-PESA SUMMARY</t>
  </si>
  <si>
    <t>M-Pesa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</si>
</sst>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0_);_(* \(#,##0.00000\);_(* &quot;-&quot;??_);_(@_)"/>
    <numFmt numFmtId="167" formatCode="#,##0;[Red]#,##0"/>
    <numFmt numFmtId="168" formatCode="dd/mm/yy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9"/>
      <color theme="8" tint="0.59999389629810485"/>
      <name val="Calibri"/>
      <family val="2"/>
      <scheme val="minor"/>
    </font>
    <font>
      <sz val="9"/>
      <color theme="2" tint="-0.89999084444715716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68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2" applyNumberFormat="0" applyAlignment="0" applyProtection="0"/>
    <xf numFmtId="0" fontId="8" fillId="17" borderId="3" applyNumberFormat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7" borderId="2" applyNumberFormat="0" applyAlignment="0" applyProtection="0"/>
    <xf numFmtId="0" fontId="16" fillId="0" borderId="7" applyNumberFormat="0" applyFill="0" applyAlignment="0" applyProtection="0"/>
    <xf numFmtId="0" fontId="17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18" fillId="16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2" applyNumberFormat="0" applyAlignment="0" applyProtection="0"/>
    <xf numFmtId="0" fontId="8" fillId="17" borderId="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7" applyNumberFormat="0" applyFill="0" applyAlignment="0" applyProtection="0"/>
    <xf numFmtId="0" fontId="17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18" fillId="16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6" borderId="0" applyNumberFormat="0" applyBorder="0" applyAlignment="0" applyProtection="0"/>
    <xf numFmtId="0" fontId="3" fillId="0" borderId="0"/>
    <xf numFmtId="0" fontId="3" fillId="4" borderId="8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12" fillId="0" borderId="5" applyNumberFormat="0" applyFill="0" applyAlignment="0" applyProtection="0"/>
    <xf numFmtId="0" fontId="17" fillId="7" borderId="0" applyNumberFormat="0" applyBorder="0" applyAlignment="0" applyProtection="0"/>
    <xf numFmtId="0" fontId="11" fillId="0" borderId="4" applyNumberFormat="0" applyFill="0" applyAlignment="0" applyProtection="0"/>
    <xf numFmtId="0" fontId="9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8" fillId="16" borderId="9" applyNumberFormat="0" applyAlignment="0" applyProtection="0"/>
    <xf numFmtId="0" fontId="1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8" fillId="16" borderId="9" applyNumberForma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2" applyNumberFormat="0" applyAlignment="0" applyProtection="0"/>
    <xf numFmtId="0" fontId="8" fillId="17" borderId="3" applyNumberFormat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2" applyNumberFormat="0" applyAlignment="0" applyProtection="0"/>
    <xf numFmtId="0" fontId="8" fillId="17" borderId="3" applyNumberForma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2" applyNumberFormat="0" applyAlignment="0" applyProtection="0"/>
    <xf numFmtId="0" fontId="8" fillId="17" borderId="3" applyNumberFormat="0" applyAlignment="0" applyProtection="0"/>
    <xf numFmtId="0" fontId="3" fillId="4" borderId="8" applyNumberFormat="0" applyFont="0" applyAlignment="0" applyProtection="0"/>
    <xf numFmtId="164" fontId="3" fillId="0" borderId="0" applyFont="0" applyFill="0" applyBorder="0" applyAlignment="0" applyProtection="0"/>
    <xf numFmtId="0" fontId="13" fillId="0" borderId="6" applyNumberFormat="0" applyFill="0" applyAlignment="0" applyProtection="0"/>
    <xf numFmtId="0" fontId="17" fillId="7" borderId="0" applyNumberFormat="0" applyBorder="0" applyAlignment="0" applyProtection="0"/>
    <xf numFmtId="0" fontId="16" fillId="0" borderId="7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7" applyNumberFormat="0" applyFill="0" applyAlignment="0" applyProtection="0"/>
    <xf numFmtId="0" fontId="3" fillId="0" borderId="0"/>
    <xf numFmtId="0" fontId="17" fillId="7" borderId="0" applyNumberFormat="0" applyBorder="0" applyAlignment="0" applyProtection="0"/>
    <xf numFmtId="0" fontId="3" fillId="4" borderId="8" applyNumberFormat="0" applyFont="0" applyAlignment="0" applyProtection="0"/>
    <xf numFmtId="0" fontId="3" fillId="0" borderId="0"/>
    <xf numFmtId="0" fontId="16" fillId="0" borderId="7" applyNumberFormat="0" applyFill="0" applyAlignment="0" applyProtection="0"/>
    <xf numFmtId="0" fontId="15" fillId="7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2" fillId="0" borderId="5" applyNumberFormat="0" applyFill="0" applyAlignment="0" applyProtection="0"/>
    <xf numFmtId="0" fontId="10" fillId="6" borderId="0" applyNumberFormat="0" applyBorder="0" applyAlignment="0" applyProtection="0"/>
    <xf numFmtId="0" fontId="15" fillId="7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2" fillId="0" borderId="5" applyNumberFormat="0" applyFill="0" applyAlignment="0" applyProtection="0"/>
    <xf numFmtId="0" fontId="11" fillId="0" borderId="4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4" borderId="8" applyNumberFormat="0" applyFon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16" borderId="9" applyNumberForma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</cellStyleXfs>
  <cellXfs count="222">
    <xf numFmtId="0" fontId="0" fillId="0" borderId="0" xfId="0"/>
    <xf numFmtId="0" fontId="0" fillId="0" borderId="0" xfId="0"/>
    <xf numFmtId="164" fontId="0" fillId="0" borderId="0" xfId="1" applyFont="1"/>
    <xf numFmtId="0" fontId="2" fillId="0" borderId="0" xfId="0" applyFont="1"/>
    <xf numFmtId="0" fontId="0" fillId="0" borderId="0" xfId="0" applyFill="1"/>
    <xf numFmtId="164" fontId="2" fillId="0" borderId="0" xfId="1" applyFont="1"/>
    <xf numFmtId="0" fontId="23" fillId="0" borderId="12" xfId="290" applyFont="1" applyBorder="1"/>
    <xf numFmtId="165" fontId="23" fillId="0" borderId="12" xfId="61" applyNumberFormat="1" applyFont="1" applyFill="1" applyBorder="1"/>
    <xf numFmtId="0" fontId="23" fillId="0" borderId="12" xfId="290" applyFont="1" applyFill="1" applyBorder="1"/>
    <xf numFmtId="164" fontId="0" fillId="0" borderId="12" xfId="1" applyFont="1" applyBorder="1"/>
    <xf numFmtId="164" fontId="22" fillId="0" borderId="0" xfId="1" applyFont="1"/>
    <xf numFmtId="0" fontId="0" fillId="19" borderId="12" xfId="0" applyFill="1" applyBorder="1"/>
    <xf numFmtId="0" fontId="0" fillId="19" borderId="0" xfId="0" applyFill="1"/>
    <xf numFmtId="0" fontId="2" fillId="0" borderId="1" xfId="0" applyFont="1" applyBorder="1"/>
    <xf numFmtId="0" fontId="23" fillId="0" borderId="11" xfId="290" applyFont="1" applyBorder="1"/>
    <xf numFmtId="0" fontId="21" fillId="18" borderId="13" xfId="0" applyFont="1" applyFill="1" applyBorder="1"/>
    <xf numFmtId="165" fontId="23" fillId="18" borderId="13" xfId="61" applyNumberFormat="1" applyFont="1" applyFill="1" applyBorder="1"/>
    <xf numFmtId="165" fontId="25" fillId="20" borderId="12" xfId="61" applyNumberFormat="1" applyFont="1" applyFill="1" applyBorder="1"/>
    <xf numFmtId="165" fontId="25" fillId="20" borderId="1" xfId="61" applyNumberFormat="1" applyFont="1" applyFill="1" applyBorder="1"/>
    <xf numFmtId="0" fontId="2" fillId="0" borderId="12" xfId="0" applyFont="1" applyBorder="1" applyAlignment="1">
      <alignment wrapText="1"/>
    </xf>
    <xf numFmtId="164" fontId="0" fillId="18" borderId="15" xfId="1" applyFont="1" applyFill="1" applyBorder="1"/>
    <xf numFmtId="164" fontId="0" fillId="18" borderId="14" xfId="1" applyFont="1" applyFill="1" applyBorder="1"/>
    <xf numFmtId="164" fontId="0" fillId="20" borderId="12" xfId="1" applyFont="1" applyFill="1" applyBorder="1"/>
    <xf numFmtId="164" fontId="0" fillId="0" borderId="19" xfId="1" applyFont="1" applyBorder="1"/>
    <xf numFmtId="164" fontId="0" fillId="0" borderId="20" xfId="1" applyFont="1" applyBorder="1"/>
    <xf numFmtId="164" fontId="0" fillId="0" borderId="21" xfId="1" applyFont="1" applyBorder="1"/>
    <xf numFmtId="164" fontId="0" fillId="0" borderId="22" xfId="1" applyFont="1" applyBorder="1"/>
    <xf numFmtId="0" fontId="21" fillId="0" borderId="0" xfId="0" applyFont="1"/>
    <xf numFmtId="0" fontId="22" fillId="0" borderId="0" xfId="0" applyFont="1"/>
    <xf numFmtId="0" fontId="26" fillId="0" borderId="0" xfId="0" applyFont="1"/>
    <xf numFmtId="0" fontId="26" fillId="0" borderId="1" xfId="0" applyFont="1" applyBorder="1"/>
    <xf numFmtId="164" fontId="0" fillId="0" borderId="23" xfId="1" applyFont="1" applyBorder="1"/>
    <xf numFmtId="164" fontId="0" fillId="19" borderId="0" xfId="1" applyFont="1" applyFill="1"/>
    <xf numFmtId="164" fontId="2" fillId="19" borderId="0" xfId="1" applyFont="1" applyFill="1"/>
    <xf numFmtId="0" fontId="2" fillId="19" borderId="0" xfId="0" applyFont="1" applyFill="1"/>
    <xf numFmtId="164" fontId="0" fillId="0" borderId="0" xfId="1" applyFont="1" applyFill="1"/>
    <xf numFmtId="17" fontId="0" fillId="0" borderId="12" xfId="0" applyNumberFormat="1" applyBorder="1"/>
    <xf numFmtId="17" fontId="0" fillId="19" borderId="12" xfId="0" applyNumberFormat="1" applyFill="1" applyBorder="1"/>
    <xf numFmtId="164" fontId="0" fillId="19" borderId="12" xfId="1" applyFont="1" applyFill="1" applyBorder="1"/>
    <xf numFmtId="14" fontId="0" fillId="0" borderId="12" xfId="0" applyNumberFormat="1" applyBorder="1"/>
    <xf numFmtId="14" fontId="0" fillId="19" borderId="12" xfId="0" applyNumberFormat="1" applyFill="1" applyBorder="1"/>
    <xf numFmtId="164" fontId="2" fillId="0" borderId="12" xfId="1" applyFont="1" applyBorder="1" applyAlignment="1">
      <alignment wrapText="1"/>
    </xf>
    <xf numFmtId="164" fontId="2" fillId="0" borderId="12" xfId="1" applyFont="1" applyBorder="1"/>
    <xf numFmtId="164" fontId="2" fillId="19" borderId="12" xfId="1" applyFont="1" applyFill="1" applyBorder="1"/>
    <xf numFmtId="164" fontId="0" fillId="19" borderId="13" xfId="1" applyFont="1" applyFill="1" applyBorder="1"/>
    <xf numFmtId="164" fontId="2" fillId="19" borderId="12" xfId="1" applyFont="1" applyFill="1" applyBorder="1" applyAlignment="1">
      <alignment wrapText="1"/>
    </xf>
    <xf numFmtId="0" fontId="2" fillId="19" borderId="12" xfId="0" applyFont="1" applyFill="1" applyBorder="1" applyAlignment="1">
      <alignment wrapText="1"/>
    </xf>
    <xf numFmtId="164" fontId="0" fillId="0" borderId="12" xfId="0" applyNumberFormat="1" applyBorder="1"/>
    <xf numFmtId="164" fontId="0" fillId="19" borderId="12" xfId="0" applyNumberFormat="1" applyFill="1" applyBorder="1"/>
    <xf numFmtId="14" fontId="0" fillId="0" borderId="0" xfId="0" applyNumberFormat="1" applyBorder="1"/>
    <xf numFmtId="164" fontId="0" fillId="19" borderId="0" xfId="1" applyFont="1" applyFill="1" applyBorder="1"/>
    <xf numFmtId="164" fontId="0" fillId="0" borderId="0" xfId="1" applyFont="1" applyBorder="1"/>
    <xf numFmtId="0" fontId="0" fillId="19" borderId="0" xfId="0" applyFill="1" applyBorder="1"/>
    <xf numFmtId="164" fontId="0" fillId="0" borderId="0" xfId="0" applyNumberFormat="1" applyBorder="1"/>
    <xf numFmtId="164" fontId="0" fillId="19" borderId="0" xfId="0" applyNumberFormat="1" applyFill="1" applyBorder="1"/>
    <xf numFmtId="164" fontId="21" fillId="0" borderId="0" xfId="1" applyFont="1"/>
    <xf numFmtId="164" fontId="24" fillId="0" borderId="0" xfId="1" applyFont="1"/>
    <xf numFmtId="0" fontId="24" fillId="19" borderId="0" xfId="0" applyFont="1" applyFill="1"/>
    <xf numFmtId="0" fontId="24" fillId="0" borderId="0" xfId="0" applyFont="1"/>
    <xf numFmtId="0" fontId="0" fillId="19" borderId="18" xfId="0" applyFill="1" applyBorder="1"/>
    <xf numFmtId="164" fontId="21" fillId="0" borderId="1" xfId="1" applyFont="1" applyBorder="1"/>
    <xf numFmtId="164" fontId="21" fillId="19" borderId="0" xfId="1" applyFont="1" applyFill="1" applyBorder="1"/>
    <xf numFmtId="164" fontId="21" fillId="0" borderId="16" xfId="1" applyFont="1" applyBorder="1"/>
    <xf numFmtId="0" fontId="21" fillId="19" borderId="0" xfId="0" applyFont="1" applyFill="1" applyBorder="1"/>
    <xf numFmtId="0" fontId="21" fillId="0" borderId="1" xfId="0" applyFont="1" applyBorder="1"/>
    <xf numFmtId="164" fontId="21" fillId="19" borderId="0" xfId="0" applyNumberFormat="1" applyFont="1" applyFill="1" applyBorder="1"/>
    <xf numFmtId="164" fontId="21" fillId="0" borderId="17" xfId="1" applyFont="1" applyBorder="1"/>
    <xf numFmtId="164" fontId="21" fillId="19" borderId="18" xfId="1" applyFont="1" applyFill="1" applyBorder="1"/>
    <xf numFmtId="164" fontId="21" fillId="0" borderId="18" xfId="1" applyFont="1" applyBorder="1"/>
    <xf numFmtId="0" fontId="21" fillId="19" borderId="18" xfId="0" applyFont="1" applyFill="1" applyBorder="1"/>
    <xf numFmtId="164" fontId="21" fillId="19" borderId="18" xfId="0" applyNumberFormat="1" applyFont="1" applyFill="1" applyBorder="1"/>
    <xf numFmtId="164" fontId="0" fillId="21" borderId="12" xfId="1" applyFont="1" applyFill="1" applyBorder="1"/>
    <xf numFmtId="164" fontId="0" fillId="21" borderId="12" xfId="0" applyNumberFormat="1" applyFill="1" applyBorder="1"/>
    <xf numFmtId="0" fontId="0" fillId="0" borderId="12" xfId="0" applyBorder="1"/>
    <xf numFmtId="164" fontId="21" fillId="19" borderId="17" xfId="1" applyFont="1" applyFill="1" applyBorder="1"/>
    <xf numFmtId="17" fontId="2" fillId="0" borderId="0" xfId="0" applyNumberFormat="1" applyFont="1"/>
    <xf numFmtId="0" fontId="2" fillId="0" borderId="12" xfId="0" applyFont="1" applyBorder="1"/>
    <xf numFmtId="0" fontId="2" fillId="0" borderId="14" xfId="0" applyFont="1" applyBorder="1"/>
    <xf numFmtId="17" fontId="2" fillId="0" borderId="1" xfId="0" applyNumberFormat="1" applyFont="1" applyBorder="1"/>
    <xf numFmtId="0" fontId="2" fillId="0" borderId="24" xfId="0" applyFont="1" applyBorder="1"/>
    <xf numFmtId="0" fontId="2" fillId="0" borderId="11" xfId="0" applyFont="1" applyBorder="1"/>
    <xf numFmtId="0" fontId="0" fillId="0" borderId="24" xfId="0" applyBorder="1"/>
    <xf numFmtId="0" fontId="0" fillId="0" borderId="11" xfId="0" applyBorder="1"/>
    <xf numFmtId="0" fontId="0" fillId="22" borderId="13" xfId="0" applyFill="1" applyBorder="1"/>
    <xf numFmtId="0" fontId="0" fillId="22" borderId="15" xfId="0" applyFill="1" applyBorder="1"/>
    <xf numFmtId="17" fontId="2" fillId="22" borderId="13" xfId="0" applyNumberFormat="1" applyFont="1" applyFill="1" applyBorder="1"/>
    <xf numFmtId="164" fontId="2" fillId="0" borderId="12" xfId="1" applyFont="1" applyFill="1" applyBorder="1" applyAlignment="1">
      <alignment wrapText="1"/>
    </xf>
    <xf numFmtId="164" fontId="0" fillId="22" borderId="14" xfId="1" applyFont="1" applyFill="1" applyBorder="1"/>
    <xf numFmtId="164" fontId="0" fillId="22" borderId="15" xfId="1" applyFont="1" applyFill="1" applyBorder="1"/>
    <xf numFmtId="14" fontId="0" fillId="0" borderId="11" xfId="0" applyNumberFormat="1" applyBorder="1"/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2" fillId="0" borderId="15" xfId="0" applyFont="1" applyBorder="1"/>
    <xf numFmtId="0" fontId="26" fillId="0" borderId="15" xfId="0" applyFont="1" applyBorder="1"/>
    <xf numFmtId="0" fontId="0" fillId="19" borderId="15" xfId="0" applyFill="1" applyBorder="1"/>
    <xf numFmtId="164" fontId="0" fillId="0" borderId="1" xfId="1" applyFont="1" applyBorder="1"/>
    <xf numFmtId="164" fontId="2" fillId="0" borderId="17" xfId="1" applyFont="1" applyBorder="1"/>
    <xf numFmtId="0" fontId="27" fillId="0" borderId="0" xfId="0" applyFont="1"/>
    <xf numFmtId="0" fontId="27" fillId="0" borderId="0" xfId="0" applyFont="1" applyBorder="1"/>
    <xf numFmtId="164" fontId="27" fillId="0" borderId="0" xfId="1" applyFont="1" applyBorder="1"/>
    <xf numFmtId="164" fontId="28" fillId="0" borderId="0" xfId="1" applyFont="1" applyBorder="1"/>
    <xf numFmtId="0" fontId="28" fillId="0" borderId="0" xfId="0" applyFont="1" applyBorder="1"/>
    <xf numFmtId="0" fontId="29" fillId="0" borderId="0" xfId="0" applyFont="1" applyBorder="1"/>
    <xf numFmtId="164" fontId="27" fillId="0" borderId="0" xfId="1" applyFont="1"/>
    <xf numFmtId="0" fontId="27" fillId="0" borderId="12" xfId="0" applyFont="1" applyBorder="1"/>
    <xf numFmtId="0" fontId="30" fillId="0" borderId="12" xfId="0" applyFont="1" applyBorder="1"/>
    <xf numFmtId="164" fontId="30" fillId="0" borderId="12" xfId="1" applyFont="1" applyBorder="1"/>
    <xf numFmtId="164" fontId="30" fillId="0" borderId="13" xfId="1" applyFont="1" applyBorder="1"/>
    <xf numFmtId="0" fontId="27" fillId="0" borderId="15" xfId="0" applyFont="1" applyBorder="1"/>
    <xf numFmtId="164" fontId="30" fillId="0" borderId="1" xfId="1" applyFont="1" applyBorder="1"/>
    <xf numFmtId="0" fontId="27" fillId="0" borderId="13" xfId="0" applyFont="1" applyBorder="1"/>
    <xf numFmtId="164" fontId="30" fillId="0" borderId="11" xfId="1" applyFont="1" applyBorder="1"/>
    <xf numFmtId="164" fontId="30" fillId="0" borderId="25" xfId="1" applyFont="1" applyBorder="1"/>
    <xf numFmtId="0" fontId="30" fillId="0" borderId="11" xfId="0" applyFont="1" applyBorder="1"/>
    <xf numFmtId="164" fontId="27" fillId="23" borderId="11" xfId="1" applyFont="1" applyFill="1" applyBorder="1"/>
    <xf numFmtId="164" fontId="27" fillId="24" borderId="12" xfId="1" applyFont="1" applyFill="1" applyBorder="1"/>
    <xf numFmtId="164" fontId="27" fillId="23" borderId="12" xfId="1" applyFont="1" applyFill="1" applyBorder="1"/>
    <xf numFmtId="164" fontId="31" fillId="23" borderId="12" xfId="1" applyFont="1" applyFill="1" applyBorder="1"/>
    <xf numFmtId="164" fontId="27" fillId="0" borderId="12" xfId="1" applyFont="1" applyBorder="1"/>
    <xf numFmtId="164" fontId="32" fillId="0" borderId="12" xfId="1" applyFont="1" applyBorder="1"/>
    <xf numFmtId="164" fontId="34" fillId="23" borderId="12" xfId="1" applyFont="1" applyFill="1" applyBorder="1"/>
    <xf numFmtId="164" fontId="35" fillId="23" borderId="12" xfId="1" applyFont="1" applyFill="1" applyBorder="1"/>
    <xf numFmtId="164" fontId="36" fillId="23" borderId="12" xfId="1" applyFont="1" applyFill="1" applyBorder="1"/>
    <xf numFmtId="164" fontId="31" fillId="23" borderId="0" xfId="1" applyFont="1" applyFill="1"/>
    <xf numFmtId="164" fontId="37" fillId="23" borderId="12" xfId="1" applyFont="1" applyFill="1" applyBorder="1"/>
    <xf numFmtId="164" fontId="38" fillId="23" borderId="12" xfId="1" applyFont="1" applyFill="1" applyBorder="1"/>
    <xf numFmtId="3" fontId="27" fillId="0" borderId="12" xfId="0" applyNumberFormat="1" applyFont="1" applyFill="1" applyBorder="1" applyAlignment="1">
      <alignment horizontal="right" indent="1"/>
    </xf>
    <xf numFmtId="164" fontId="27" fillId="23" borderId="24" xfId="1" applyFont="1" applyFill="1" applyBorder="1"/>
    <xf numFmtId="0" fontId="27" fillId="0" borderId="12" xfId="0" applyFont="1" applyFill="1" applyBorder="1"/>
    <xf numFmtId="0" fontId="39" fillId="0" borderId="12" xfId="0" applyFont="1" applyBorder="1"/>
    <xf numFmtId="164" fontId="30" fillId="0" borderId="12" xfId="0" applyNumberFormat="1" applyFont="1" applyBorder="1"/>
    <xf numFmtId="164" fontId="33" fillId="0" borderId="12" xfId="1" applyFont="1" applyBorder="1"/>
    <xf numFmtId="0" fontId="30" fillId="0" borderId="12" xfId="0" applyFont="1" applyFill="1" applyBorder="1"/>
    <xf numFmtId="164" fontId="30" fillId="0" borderId="12" xfId="1" applyFont="1" applyFill="1" applyBorder="1"/>
    <xf numFmtId="164" fontId="30" fillId="0" borderId="0" xfId="1" applyFont="1"/>
    <xf numFmtId="43" fontId="27" fillId="0" borderId="0" xfId="0" applyNumberFormat="1" applyFont="1"/>
    <xf numFmtId="2" fontId="27" fillId="0" borderId="0" xfId="0" applyNumberFormat="1" applyFont="1"/>
    <xf numFmtId="0" fontId="27" fillId="25" borderId="12" xfId="0" applyFont="1" applyFill="1" applyBorder="1"/>
    <xf numFmtId="0" fontId="30" fillId="25" borderId="12" xfId="0" applyFont="1" applyFill="1" applyBorder="1"/>
    <xf numFmtId="0" fontId="27" fillId="25" borderId="26" xfId="0" applyFont="1" applyFill="1" applyBorder="1"/>
    <xf numFmtId="164" fontId="30" fillId="0" borderId="27" xfId="1" applyFont="1" applyBorder="1"/>
    <xf numFmtId="164" fontId="30" fillId="0" borderId="26" xfId="1" applyFont="1" applyBorder="1"/>
    <xf numFmtId="164" fontId="32" fillId="0" borderId="11" xfId="1" applyFont="1" applyBorder="1"/>
    <xf numFmtId="164" fontId="30" fillId="0" borderId="11" xfId="1" applyFont="1" applyFill="1" applyBorder="1"/>
    <xf numFmtId="164" fontId="30" fillId="0" borderId="1" xfId="1" applyFont="1" applyFill="1" applyBorder="1" applyAlignment="1">
      <alignment wrapText="1"/>
    </xf>
    <xf numFmtId="164" fontId="32" fillId="0" borderId="1" xfId="1" applyFont="1" applyBorder="1"/>
    <xf numFmtId="164" fontId="33" fillId="0" borderId="12" xfId="1" applyFont="1" applyFill="1" applyBorder="1"/>
    <xf numFmtId="164" fontId="33" fillId="0" borderId="1" xfId="1" applyFont="1" applyFill="1" applyBorder="1" applyAlignment="1">
      <alignment wrapText="1"/>
    </xf>
    <xf numFmtId="164" fontId="33" fillId="0" borderId="11" xfId="1" applyFont="1" applyFill="1" applyBorder="1"/>
    <xf numFmtId="164" fontId="42" fillId="0" borderId="12" xfId="0" applyNumberFormat="1" applyFont="1" applyBorder="1"/>
    <xf numFmtId="164" fontId="27" fillId="0" borderId="12" xfId="1" applyFont="1" applyFill="1" applyBorder="1"/>
    <xf numFmtId="164" fontId="1" fillId="0" borderId="12" xfId="0" applyNumberFormat="1" applyFont="1" applyBorder="1"/>
    <xf numFmtId="164" fontId="30" fillId="0" borderId="13" xfId="1" applyFont="1" applyFill="1" applyBorder="1"/>
    <xf numFmtId="0" fontId="43" fillId="0" borderId="0" xfId="0" applyFont="1"/>
    <xf numFmtId="14" fontId="0" fillId="0" borderId="0" xfId="0" applyNumberFormat="1"/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3" xfId="0" applyFont="1" applyBorder="1"/>
    <xf numFmtId="164" fontId="2" fillId="0" borderId="1" xfId="1" applyFont="1" applyBorder="1" applyAlignment="1">
      <alignment wrapText="1"/>
    </xf>
    <xf numFmtId="164" fontId="2" fillId="0" borderId="11" xfId="1" applyFont="1" applyBorder="1"/>
    <xf numFmtId="0" fontId="2" fillId="0" borderId="1" xfId="0" applyFont="1" applyFill="1" applyBorder="1" applyAlignment="1">
      <alignment wrapText="1"/>
    </xf>
    <xf numFmtId="164" fontId="0" fillId="21" borderId="11" xfId="1" applyFont="1" applyFill="1" applyBorder="1"/>
    <xf numFmtId="14" fontId="0" fillId="19" borderId="0" xfId="0" applyNumberFormat="1" applyFill="1"/>
    <xf numFmtId="0" fontId="2" fillId="0" borderId="1" xfId="0" applyFont="1" applyBorder="1" applyAlignment="1"/>
    <xf numFmtId="164" fontId="24" fillId="0" borderId="31" xfId="0" applyNumberFormat="1" applyFont="1" applyBorder="1"/>
    <xf numFmtId="164" fontId="24" fillId="0" borderId="31" xfId="1" applyFont="1" applyBorder="1"/>
    <xf numFmtId="164" fontId="0" fillId="21" borderId="24" xfId="1" applyFont="1" applyFill="1" applyBorder="1"/>
    <xf numFmtId="164" fontId="0" fillId="21" borderId="1" xfId="1" applyFont="1" applyFill="1" applyBorder="1"/>
    <xf numFmtId="0" fontId="0" fillId="19" borderId="31" xfId="0" applyFill="1" applyBorder="1"/>
    <xf numFmtId="0" fontId="0" fillId="21" borderId="12" xfId="0" applyFill="1" applyBorder="1"/>
    <xf numFmtId="0" fontId="0" fillId="0" borderId="12" xfId="0" applyFill="1" applyBorder="1" applyAlignment="1">
      <alignment wrapText="1"/>
    </xf>
    <xf numFmtId="164" fontId="0" fillId="0" borderId="31" xfId="0" applyNumberFormat="1" applyBorder="1"/>
    <xf numFmtId="164" fontId="21" fillId="0" borderId="31" xfId="0" applyNumberFormat="1" applyFont="1" applyBorder="1"/>
    <xf numFmtId="0" fontId="2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7" xfId="0" applyFont="1" applyBorder="1"/>
    <xf numFmtId="164" fontId="21" fillId="0" borderId="12" xfId="0" applyNumberFormat="1" applyFont="1" applyBorder="1"/>
    <xf numFmtId="164" fontId="21" fillId="0" borderId="17" xfId="0" applyNumberFormat="1" applyFont="1" applyBorder="1"/>
    <xf numFmtId="0" fontId="2" fillId="0" borderId="29" xfId="0" applyFont="1" applyBorder="1" applyAlignment="1">
      <alignment wrapText="1"/>
    </xf>
    <xf numFmtId="0" fontId="2" fillId="0" borderId="29" xfId="0" applyFont="1" applyBorder="1"/>
    <xf numFmtId="0" fontId="0" fillId="0" borderId="1" xfId="0" applyBorder="1"/>
    <xf numFmtId="164" fontId="0" fillId="22" borderId="12" xfId="0" applyNumberFormat="1" applyFill="1" applyBorder="1"/>
    <xf numFmtId="14" fontId="0" fillId="26" borderId="12" xfId="0" applyNumberFormat="1" applyFill="1" applyBorder="1"/>
    <xf numFmtId="0" fontId="0" fillId="26" borderId="12" xfId="0" applyFill="1" applyBorder="1"/>
    <xf numFmtId="164" fontId="2" fillId="0" borderId="1" xfId="1" applyFont="1" applyBorder="1"/>
    <xf numFmtId="164" fontId="0" fillId="0" borderId="12" xfId="1" applyFont="1" applyFill="1" applyBorder="1"/>
    <xf numFmtId="14" fontId="0" fillId="0" borderId="12" xfId="0" applyNumberFormat="1" applyFill="1" applyBorder="1"/>
    <xf numFmtId="164" fontId="0" fillId="22" borderId="12" xfId="1" applyFont="1" applyFill="1" applyBorder="1"/>
    <xf numFmtId="0" fontId="0" fillId="22" borderId="12" xfId="0" applyFill="1" applyBorder="1"/>
    <xf numFmtId="164" fontId="2" fillId="0" borderId="12" xfId="1" applyFont="1" applyFill="1" applyBorder="1"/>
    <xf numFmtId="164" fontId="0" fillId="22" borderId="0" xfId="1" applyFont="1" applyFill="1"/>
    <xf numFmtId="164" fontId="0" fillId="22" borderId="1" xfId="1" applyFont="1" applyFill="1" applyBorder="1"/>
    <xf numFmtId="0" fontId="0" fillId="22" borderId="1" xfId="0" applyFill="1" applyBorder="1"/>
    <xf numFmtId="164" fontId="2" fillId="0" borderId="1" xfId="1" applyFont="1" applyFill="1" applyBorder="1"/>
    <xf numFmtId="164" fontId="2" fillId="0" borderId="1" xfId="1" applyFont="1" applyFill="1" applyBorder="1" applyAlignment="1">
      <alignment wrapText="1"/>
    </xf>
    <xf numFmtId="0" fontId="22" fillId="0" borderId="15" xfId="0" applyFont="1" applyBorder="1"/>
    <xf numFmtId="0" fontId="22" fillId="0" borderId="1" xfId="0" applyFont="1" applyBorder="1"/>
    <xf numFmtId="164" fontId="0" fillId="0" borderId="11" xfId="0" applyNumberFormat="1" applyBorder="1"/>
    <xf numFmtId="164" fontId="0" fillId="19" borderId="24" xfId="0" applyNumberFormat="1" applyFill="1" applyBorder="1"/>
    <xf numFmtId="164" fontId="0" fillId="19" borderId="11" xfId="0" applyNumberFormat="1" applyFill="1" applyBorder="1"/>
    <xf numFmtId="0" fontId="2" fillId="19" borderId="27" xfId="0" applyFont="1" applyFill="1" applyBorder="1" applyAlignment="1">
      <alignment wrapText="1"/>
    </xf>
    <xf numFmtId="0" fontId="22" fillId="19" borderId="28" xfId="0" applyFont="1" applyFill="1" applyBorder="1"/>
    <xf numFmtId="0" fontId="0" fillId="19" borderId="30" xfId="0" applyFill="1" applyBorder="1"/>
    <xf numFmtId="164" fontId="0" fillId="19" borderId="31" xfId="0" applyNumberFormat="1" applyFill="1" applyBorder="1"/>
    <xf numFmtId="164" fontId="21" fillId="0" borderId="13" xfId="1" applyFont="1" applyBorder="1"/>
    <xf numFmtId="164" fontId="24" fillId="0" borderId="15" xfId="1" applyFont="1" applyBorder="1"/>
    <xf numFmtId="164" fontId="24" fillId="0" borderId="14" xfId="1" applyFont="1" applyBorder="1"/>
    <xf numFmtId="0" fontId="21" fillId="0" borderId="13" xfId="0" applyFont="1" applyBorder="1"/>
    <xf numFmtId="0" fontId="24" fillId="0" borderId="15" xfId="0" applyFont="1" applyBorder="1"/>
    <xf numFmtId="0" fontId="24" fillId="0" borderId="14" xfId="0" applyFont="1" applyBorder="1"/>
    <xf numFmtId="164" fontId="21" fillId="0" borderId="15" xfId="1" applyFont="1" applyBorder="1"/>
    <xf numFmtId="14" fontId="0" fillId="0" borderId="13" xfId="0" applyNumberFormat="1" applyBorder="1"/>
    <xf numFmtId="0" fontId="2" fillId="0" borderId="12" xfId="0" applyFont="1" applyFill="1" applyBorder="1" applyAlignment="1">
      <alignment wrapText="1"/>
    </xf>
    <xf numFmtId="164" fontId="21" fillId="0" borderId="13" xfId="0" applyNumberFormat="1" applyFont="1" applyBorder="1"/>
    <xf numFmtId="164" fontId="21" fillId="0" borderId="14" xfId="0" applyNumberFormat="1" applyFont="1" applyBorder="1"/>
    <xf numFmtId="164" fontId="21" fillId="0" borderId="24" xfId="0" applyNumberFormat="1" applyFont="1" applyBorder="1"/>
    <xf numFmtId="164" fontId="2" fillId="0" borderId="12" xfId="0" applyNumberFormat="1" applyFont="1" applyBorder="1"/>
    <xf numFmtId="164" fontId="2" fillId="21" borderId="12" xfId="0" applyNumberFormat="1" applyFont="1" applyFill="1" applyBorder="1"/>
  </cellXfs>
  <cellStyles count="4685">
    <cellStyle name="20% - Accent1 10" xfId="3319" xr:uid="{00000000-0005-0000-0000-000000000000}"/>
    <cellStyle name="20% - Accent1 11" xfId="4600" xr:uid="{00000000-0005-0000-0000-000001000000}"/>
    <cellStyle name="20% - Accent1 12" xfId="4680" xr:uid="{00000000-0005-0000-0000-000002000000}"/>
    <cellStyle name="20% - Accent1 13" xfId="4553" xr:uid="{00000000-0005-0000-0000-000003000000}"/>
    <cellStyle name="20% - Accent1 2" xfId="9" xr:uid="{00000000-0005-0000-0000-000004000000}"/>
    <cellStyle name="20% - Accent1 2 2" xfId="10" xr:uid="{00000000-0005-0000-0000-000005000000}"/>
    <cellStyle name="20% - Accent1 3" xfId="11" xr:uid="{00000000-0005-0000-0000-000006000000}"/>
    <cellStyle name="20% - Accent1 4" xfId="3320" xr:uid="{00000000-0005-0000-0000-000007000000}"/>
    <cellStyle name="20% - Accent1 5" xfId="3321" xr:uid="{00000000-0005-0000-0000-000008000000}"/>
    <cellStyle name="20% - Accent1 6" xfId="3322" xr:uid="{00000000-0005-0000-0000-000009000000}"/>
    <cellStyle name="20% - Accent1 7" xfId="3323" xr:uid="{00000000-0005-0000-0000-00000A000000}"/>
    <cellStyle name="20% - Accent1 8" xfId="3324" xr:uid="{00000000-0005-0000-0000-00000B000000}"/>
    <cellStyle name="20% - Accent1 9" xfId="3325" xr:uid="{00000000-0005-0000-0000-00000C000000}"/>
    <cellStyle name="20% - Accent2 10" xfId="3326" xr:uid="{00000000-0005-0000-0000-00000D000000}"/>
    <cellStyle name="20% - Accent2 11" xfId="4601" xr:uid="{00000000-0005-0000-0000-00000E000000}"/>
    <cellStyle name="20% - Accent2 12" xfId="4681" xr:uid="{00000000-0005-0000-0000-00000F000000}"/>
    <cellStyle name="20% - Accent2 13" xfId="4554" xr:uid="{00000000-0005-0000-0000-000010000000}"/>
    <cellStyle name="20% - Accent2 2" xfId="12" xr:uid="{00000000-0005-0000-0000-000011000000}"/>
    <cellStyle name="20% - Accent2 2 2" xfId="13" xr:uid="{00000000-0005-0000-0000-000012000000}"/>
    <cellStyle name="20% - Accent2 3" xfId="14" xr:uid="{00000000-0005-0000-0000-000013000000}"/>
    <cellStyle name="20% - Accent2 4" xfId="3327" xr:uid="{00000000-0005-0000-0000-000014000000}"/>
    <cellStyle name="20% - Accent2 5" xfId="3328" xr:uid="{00000000-0005-0000-0000-000015000000}"/>
    <cellStyle name="20% - Accent2 6" xfId="3329" xr:uid="{00000000-0005-0000-0000-000016000000}"/>
    <cellStyle name="20% - Accent2 7" xfId="3330" xr:uid="{00000000-0005-0000-0000-000017000000}"/>
    <cellStyle name="20% - Accent2 8" xfId="3331" xr:uid="{00000000-0005-0000-0000-000018000000}"/>
    <cellStyle name="20% - Accent2 9" xfId="3332" xr:uid="{00000000-0005-0000-0000-000019000000}"/>
    <cellStyle name="20% - Accent3 10" xfId="3333" xr:uid="{00000000-0005-0000-0000-00001A000000}"/>
    <cellStyle name="20% - Accent3 11" xfId="4602" xr:uid="{00000000-0005-0000-0000-00001B000000}"/>
    <cellStyle name="20% - Accent3 12" xfId="4682" xr:uid="{00000000-0005-0000-0000-00001C000000}"/>
    <cellStyle name="20% - Accent3 13" xfId="4555" xr:uid="{00000000-0005-0000-0000-00001D000000}"/>
    <cellStyle name="20% - Accent3 2" xfId="15" xr:uid="{00000000-0005-0000-0000-00001E000000}"/>
    <cellStyle name="20% - Accent3 2 2" xfId="16" xr:uid="{00000000-0005-0000-0000-00001F000000}"/>
    <cellStyle name="20% - Accent3 3" xfId="17" xr:uid="{00000000-0005-0000-0000-000020000000}"/>
    <cellStyle name="20% - Accent3 4" xfId="3334" xr:uid="{00000000-0005-0000-0000-000021000000}"/>
    <cellStyle name="20% - Accent3 5" xfId="3335" xr:uid="{00000000-0005-0000-0000-000022000000}"/>
    <cellStyle name="20% - Accent3 6" xfId="3336" xr:uid="{00000000-0005-0000-0000-000023000000}"/>
    <cellStyle name="20% - Accent3 7" xfId="3337" xr:uid="{00000000-0005-0000-0000-000024000000}"/>
    <cellStyle name="20% - Accent3 8" xfId="3338" xr:uid="{00000000-0005-0000-0000-000025000000}"/>
    <cellStyle name="20% - Accent3 9" xfId="3339" xr:uid="{00000000-0005-0000-0000-000026000000}"/>
    <cellStyle name="20% - Accent4 10" xfId="3340" xr:uid="{00000000-0005-0000-0000-000027000000}"/>
    <cellStyle name="20% - Accent4 11" xfId="4603" xr:uid="{00000000-0005-0000-0000-000028000000}"/>
    <cellStyle name="20% - Accent4 12" xfId="4683" xr:uid="{00000000-0005-0000-0000-000029000000}"/>
    <cellStyle name="20% - Accent4 13" xfId="4556" xr:uid="{00000000-0005-0000-0000-00002A000000}"/>
    <cellStyle name="20% - Accent4 2" xfId="18" xr:uid="{00000000-0005-0000-0000-00002B000000}"/>
    <cellStyle name="20% - Accent4 2 2" xfId="19" xr:uid="{00000000-0005-0000-0000-00002C000000}"/>
    <cellStyle name="20% - Accent4 3" xfId="20" xr:uid="{00000000-0005-0000-0000-00002D000000}"/>
    <cellStyle name="20% - Accent4 4" xfId="3341" xr:uid="{00000000-0005-0000-0000-00002E000000}"/>
    <cellStyle name="20% - Accent4 5" xfId="3342" xr:uid="{00000000-0005-0000-0000-00002F000000}"/>
    <cellStyle name="20% - Accent4 6" xfId="3343" xr:uid="{00000000-0005-0000-0000-000030000000}"/>
    <cellStyle name="20% - Accent4 7" xfId="3344" xr:uid="{00000000-0005-0000-0000-000031000000}"/>
    <cellStyle name="20% - Accent4 8" xfId="3345" xr:uid="{00000000-0005-0000-0000-000032000000}"/>
    <cellStyle name="20% - Accent4 9" xfId="3346" xr:uid="{00000000-0005-0000-0000-000033000000}"/>
    <cellStyle name="20% - Accent5 10" xfId="3347" xr:uid="{00000000-0005-0000-0000-000034000000}"/>
    <cellStyle name="20% - Accent5 11" xfId="4604" xr:uid="{00000000-0005-0000-0000-000035000000}"/>
    <cellStyle name="20% - Accent5 12" xfId="4684" xr:uid="{00000000-0005-0000-0000-000036000000}"/>
    <cellStyle name="20% - Accent5 13" xfId="4557" xr:uid="{00000000-0005-0000-0000-000037000000}"/>
    <cellStyle name="20% - Accent5 2" xfId="21" xr:uid="{00000000-0005-0000-0000-000038000000}"/>
    <cellStyle name="20% - Accent5 2 2" xfId="22" xr:uid="{00000000-0005-0000-0000-000039000000}"/>
    <cellStyle name="20% - Accent5 3" xfId="23" xr:uid="{00000000-0005-0000-0000-00003A000000}"/>
    <cellStyle name="20% - Accent5 4" xfId="3348" xr:uid="{00000000-0005-0000-0000-00003B000000}"/>
    <cellStyle name="20% - Accent5 5" xfId="3349" xr:uid="{00000000-0005-0000-0000-00003C000000}"/>
    <cellStyle name="20% - Accent5 6" xfId="3350" xr:uid="{00000000-0005-0000-0000-00003D000000}"/>
    <cellStyle name="20% - Accent5 7" xfId="3351" xr:uid="{00000000-0005-0000-0000-00003E000000}"/>
    <cellStyle name="20% - Accent5 8" xfId="3352" xr:uid="{00000000-0005-0000-0000-00003F000000}"/>
    <cellStyle name="20% - Accent5 9" xfId="3353" xr:uid="{00000000-0005-0000-0000-000040000000}"/>
    <cellStyle name="20% - Accent6 10" xfId="3354" xr:uid="{00000000-0005-0000-0000-000041000000}"/>
    <cellStyle name="20% - Accent6 11" xfId="4605" xr:uid="{00000000-0005-0000-0000-000042000000}"/>
    <cellStyle name="20% - Accent6 12" xfId="4531" xr:uid="{00000000-0005-0000-0000-000043000000}"/>
    <cellStyle name="20% - Accent6 13" xfId="4558" xr:uid="{00000000-0005-0000-0000-000044000000}"/>
    <cellStyle name="20% - Accent6 2" xfId="24" xr:uid="{00000000-0005-0000-0000-000045000000}"/>
    <cellStyle name="20% - Accent6 2 2" xfId="25" xr:uid="{00000000-0005-0000-0000-000046000000}"/>
    <cellStyle name="20% - Accent6 3" xfId="26" xr:uid="{00000000-0005-0000-0000-000047000000}"/>
    <cellStyle name="20% - Accent6 4" xfId="3355" xr:uid="{00000000-0005-0000-0000-000048000000}"/>
    <cellStyle name="20% - Accent6 5" xfId="3356" xr:uid="{00000000-0005-0000-0000-000049000000}"/>
    <cellStyle name="20% - Accent6 6" xfId="3357" xr:uid="{00000000-0005-0000-0000-00004A000000}"/>
    <cellStyle name="20% - Accent6 7" xfId="3358" xr:uid="{00000000-0005-0000-0000-00004B000000}"/>
    <cellStyle name="20% - Accent6 8" xfId="3359" xr:uid="{00000000-0005-0000-0000-00004C000000}"/>
    <cellStyle name="20% - Accent6 9" xfId="3360" xr:uid="{00000000-0005-0000-0000-00004D000000}"/>
    <cellStyle name="40% - Accent1 10" xfId="3361" xr:uid="{00000000-0005-0000-0000-00004E000000}"/>
    <cellStyle name="40% - Accent1 11" xfId="4606" xr:uid="{00000000-0005-0000-0000-00004F000000}"/>
    <cellStyle name="40% - Accent1 12" xfId="4534" xr:uid="{00000000-0005-0000-0000-000050000000}"/>
    <cellStyle name="40% - Accent1 13" xfId="4559" xr:uid="{00000000-0005-0000-0000-000051000000}"/>
    <cellStyle name="40% - Accent1 2" xfId="27" xr:uid="{00000000-0005-0000-0000-000052000000}"/>
    <cellStyle name="40% - Accent1 2 2" xfId="28" xr:uid="{00000000-0005-0000-0000-000053000000}"/>
    <cellStyle name="40% - Accent1 3" xfId="29" xr:uid="{00000000-0005-0000-0000-000054000000}"/>
    <cellStyle name="40% - Accent1 4" xfId="3362" xr:uid="{00000000-0005-0000-0000-000055000000}"/>
    <cellStyle name="40% - Accent1 5" xfId="3363" xr:uid="{00000000-0005-0000-0000-000056000000}"/>
    <cellStyle name="40% - Accent1 6" xfId="3364" xr:uid="{00000000-0005-0000-0000-000057000000}"/>
    <cellStyle name="40% - Accent1 7" xfId="3365" xr:uid="{00000000-0005-0000-0000-000058000000}"/>
    <cellStyle name="40% - Accent1 8" xfId="3366" xr:uid="{00000000-0005-0000-0000-000059000000}"/>
    <cellStyle name="40% - Accent1 9" xfId="3367" xr:uid="{00000000-0005-0000-0000-00005A000000}"/>
    <cellStyle name="40% - Accent2 10" xfId="3368" xr:uid="{00000000-0005-0000-0000-00005B000000}"/>
    <cellStyle name="40% - Accent2 11" xfId="4607" xr:uid="{00000000-0005-0000-0000-00005C000000}"/>
    <cellStyle name="40% - Accent2 12" xfId="4580" xr:uid="{00000000-0005-0000-0000-00005D000000}"/>
    <cellStyle name="40% - Accent2 13" xfId="4560" xr:uid="{00000000-0005-0000-0000-00005E000000}"/>
    <cellStyle name="40% - Accent2 2" xfId="30" xr:uid="{00000000-0005-0000-0000-00005F000000}"/>
    <cellStyle name="40% - Accent2 2 2" xfId="31" xr:uid="{00000000-0005-0000-0000-000060000000}"/>
    <cellStyle name="40% - Accent2 3" xfId="32" xr:uid="{00000000-0005-0000-0000-000061000000}"/>
    <cellStyle name="40% - Accent2 4" xfId="3369" xr:uid="{00000000-0005-0000-0000-000062000000}"/>
    <cellStyle name="40% - Accent2 5" xfId="3370" xr:uid="{00000000-0005-0000-0000-000063000000}"/>
    <cellStyle name="40% - Accent2 6" xfId="3371" xr:uid="{00000000-0005-0000-0000-000064000000}"/>
    <cellStyle name="40% - Accent2 7" xfId="3372" xr:uid="{00000000-0005-0000-0000-000065000000}"/>
    <cellStyle name="40% - Accent2 8" xfId="3373" xr:uid="{00000000-0005-0000-0000-000066000000}"/>
    <cellStyle name="40% - Accent2 9" xfId="3374" xr:uid="{00000000-0005-0000-0000-000067000000}"/>
    <cellStyle name="40% - Accent3 10" xfId="3375" xr:uid="{00000000-0005-0000-0000-000068000000}"/>
    <cellStyle name="40% - Accent3 11" xfId="4608" xr:uid="{00000000-0005-0000-0000-000069000000}"/>
    <cellStyle name="40% - Accent3 12" xfId="4581" xr:uid="{00000000-0005-0000-0000-00006A000000}"/>
    <cellStyle name="40% - Accent3 13" xfId="4561" xr:uid="{00000000-0005-0000-0000-00006B000000}"/>
    <cellStyle name="40% - Accent3 2" xfId="33" xr:uid="{00000000-0005-0000-0000-00006C000000}"/>
    <cellStyle name="40% - Accent3 2 2" xfId="34" xr:uid="{00000000-0005-0000-0000-00006D000000}"/>
    <cellStyle name="40% - Accent3 3" xfId="35" xr:uid="{00000000-0005-0000-0000-00006E000000}"/>
    <cellStyle name="40% - Accent3 4" xfId="3376" xr:uid="{00000000-0005-0000-0000-00006F000000}"/>
    <cellStyle name="40% - Accent3 5" xfId="3377" xr:uid="{00000000-0005-0000-0000-000070000000}"/>
    <cellStyle name="40% - Accent3 6" xfId="3378" xr:uid="{00000000-0005-0000-0000-000071000000}"/>
    <cellStyle name="40% - Accent3 7" xfId="3379" xr:uid="{00000000-0005-0000-0000-000072000000}"/>
    <cellStyle name="40% - Accent3 8" xfId="3380" xr:uid="{00000000-0005-0000-0000-000073000000}"/>
    <cellStyle name="40% - Accent3 9" xfId="3381" xr:uid="{00000000-0005-0000-0000-000074000000}"/>
    <cellStyle name="40% - Accent4 10" xfId="3382" xr:uid="{00000000-0005-0000-0000-000075000000}"/>
    <cellStyle name="40% - Accent4 11" xfId="4609" xr:uid="{00000000-0005-0000-0000-000076000000}"/>
    <cellStyle name="40% - Accent4 12" xfId="4582" xr:uid="{00000000-0005-0000-0000-000077000000}"/>
    <cellStyle name="40% - Accent4 13" xfId="4562" xr:uid="{00000000-0005-0000-0000-000078000000}"/>
    <cellStyle name="40% - Accent4 2" xfId="36" xr:uid="{00000000-0005-0000-0000-000079000000}"/>
    <cellStyle name="40% - Accent4 2 2" xfId="37" xr:uid="{00000000-0005-0000-0000-00007A000000}"/>
    <cellStyle name="40% - Accent4 3" xfId="38" xr:uid="{00000000-0005-0000-0000-00007B000000}"/>
    <cellStyle name="40% - Accent4 4" xfId="3383" xr:uid="{00000000-0005-0000-0000-00007C000000}"/>
    <cellStyle name="40% - Accent4 5" xfId="3384" xr:uid="{00000000-0005-0000-0000-00007D000000}"/>
    <cellStyle name="40% - Accent4 6" xfId="3385" xr:uid="{00000000-0005-0000-0000-00007E000000}"/>
    <cellStyle name="40% - Accent4 7" xfId="3386" xr:uid="{00000000-0005-0000-0000-00007F000000}"/>
    <cellStyle name="40% - Accent4 8" xfId="3387" xr:uid="{00000000-0005-0000-0000-000080000000}"/>
    <cellStyle name="40% - Accent4 9" xfId="3388" xr:uid="{00000000-0005-0000-0000-000081000000}"/>
    <cellStyle name="40% - Accent5 10" xfId="3389" xr:uid="{00000000-0005-0000-0000-000082000000}"/>
    <cellStyle name="40% - Accent5 11" xfId="4610" xr:uid="{00000000-0005-0000-0000-000083000000}"/>
    <cellStyle name="40% - Accent5 12" xfId="4583" xr:uid="{00000000-0005-0000-0000-000084000000}"/>
    <cellStyle name="40% - Accent5 13" xfId="4563" xr:uid="{00000000-0005-0000-0000-000085000000}"/>
    <cellStyle name="40% - Accent5 2" xfId="39" xr:uid="{00000000-0005-0000-0000-000086000000}"/>
    <cellStyle name="40% - Accent5 2 2" xfId="40" xr:uid="{00000000-0005-0000-0000-000087000000}"/>
    <cellStyle name="40% - Accent5 3" xfId="41" xr:uid="{00000000-0005-0000-0000-000088000000}"/>
    <cellStyle name="40% - Accent5 4" xfId="3390" xr:uid="{00000000-0005-0000-0000-000089000000}"/>
    <cellStyle name="40% - Accent5 5" xfId="3391" xr:uid="{00000000-0005-0000-0000-00008A000000}"/>
    <cellStyle name="40% - Accent5 6" xfId="3392" xr:uid="{00000000-0005-0000-0000-00008B000000}"/>
    <cellStyle name="40% - Accent5 7" xfId="3393" xr:uid="{00000000-0005-0000-0000-00008C000000}"/>
    <cellStyle name="40% - Accent5 8" xfId="3394" xr:uid="{00000000-0005-0000-0000-00008D000000}"/>
    <cellStyle name="40% - Accent5 9" xfId="3395" xr:uid="{00000000-0005-0000-0000-00008E000000}"/>
    <cellStyle name="40% - Accent6 10" xfId="3396" xr:uid="{00000000-0005-0000-0000-00008F000000}"/>
    <cellStyle name="40% - Accent6 11" xfId="4611" xr:uid="{00000000-0005-0000-0000-000090000000}"/>
    <cellStyle name="40% - Accent6 12" xfId="4584" xr:uid="{00000000-0005-0000-0000-000091000000}"/>
    <cellStyle name="40% - Accent6 13" xfId="4564" xr:uid="{00000000-0005-0000-0000-000092000000}"/>
    <cellStyle name="40% - Accent6 2" xfId="42" xr:uid="{00000000-0005-0000-0000-000093000000}"/>
    <cellStyle name="40% - Accent6 2 2" xfId="43" xr:uid="{00000000-0005-0000-0000-000094000000}"/>
    <cellStyle name="40% - Accent6 3" xfId="44" xr:uid="{00000000-0005-0000-0000-000095000000}"/>
    <cellStyle name="40% - Accent6 4" xfId="3397" xr:uid="{00000000-0005-0000-0000-000096000000}"/>
    <cellStyle name="40% - Accent6 5" xfId="3398" xr:uid="{00000000-0005-0000-0000-000097000000}"/>
    <cellStyle name="40% - Accent6 6" xfId="3399" xr:uid="{00000000-0005-0000-0000-000098000000}"/>
    <cellStyle name="40% - Accent6 7" xfId="3400" xr:uid="{00000000-0005-0000-0000-000099000000}"/>
    <cellStyle name="40% - Accent6 8" xfId="3401" xr:uid="{00000000-0005-0000-0000-00009A000000}"/>
    <cellStyle name="40% - Accent6 9" xfId="3402" xr:uid="{00000000-0005-0000-0000-00009B000000}"/>
    <cellStyle name="60% - Accent1 10" xfId="3403" xr:uid="{00000000-0005-0000-0000-00009C000000}"/>
    <cellStyle name="60% - Accent1 11" xfId="4612" xr:uid="{00000000-0005-0000-0000-00009D000000}"/>
    <cellStyle name="60% - Accent1 12" xfId="4585" xr:uid="{00000000-0005-0000-0000-00009E000000}"/>
    <cellStyle name="60% - Accent1 13" xfId="4565" xr:uid="{00000000-0005-0000-0000-00009F000000}"/>
    <cellStyle name="60% - Accent1 2" xfId="45" xr:uid="{00000000-0005-0000-0000-0000A0000000}"/>
    <cellStyle name="60% - Accent1 3" xfId="334" xr:uid="{00000000-0005-0000-0000-0000A1000000}"/>
    <cellStyle name="60% - Accent1 4" xfId="3404" xr:uid="{00000000-0005-0000-0000-0000A2000000}"/>
    <cellStyle name="60% - Accent1 5" xfId="3405" xr:uid="{00000000-0005-0000-0000-0000A3000000}"/>
    <cellStyle name="60% - Accent1 6" xfId="3406" xr:uid="{00000000-0005-0000-0000-0000A4000000}"/>
    <cellStyle name="60% - Accent1 7" xfId="3407" xr:uid="{00000000-0005-0000-0000-0000A5000000}"/>
    <cellStyle name="60% - Accent1 8" xfId="3408" xr:uid="{00000000-0005-0000-0000-0000A6000000}"/>
    <cellStyle name="60% - Accent1 9" xfId="3409" xr:uid="{00000000-0005-0000-0000-0000A7000000}"/>
    <cellStyle name="60% - Accent2 10" xfId="3410" xr:uid="{00000000-0005-0000-0000-0000A8000000}"/>
    <cellStyle name="60% - Accent2 11" xfId="4613" xr:uid="{00000000-0005-0000-0000-0000A9000000}"/>
    <cellStyle name="60% - Accent2 12" xfId="4586" xr:uid="{00000000-0005-0000-0000-0000AA000000}"/>
    <cellStyle name="60% - Accent2 13" xfId="4566" xr:uid="{00000000-0005-0000-0000-0000AB000000}"/>
    <cellStyle name="60% - Accent2 2" xfId="46" xr:uid="{00000000-0005-0000-0000-0000AC000000}"/>
    <cellStyle name="60% - Accent2 3" xfId="335" xr:uid="{00000000-0005-0000-0000-0000AD000000}"/>
    <cellStyle name="60% - Accent2 4" xfId="3411" xr:uid="{00000000-0005-0000-0000-0000AE000000}"/>
    <cellStyle name="60% - Accent2 5" xfId="3412" xr:uid="{00000000-0005-0000-0000-0000AF000000}"/>
    <cellStyle name="60% - Accent2 6" xfId="3413" xr:uid="{00000000-0005-0000-0000-0000B0000000}"/>
    <cellStyle name="60% - Accent2 7" xfId="3414" xr:uid="{00000000-0005-0000-0000-0000B1000000}"/>
    <cellStyle name="60% - Accent2 8" xfId="3415" xr:uid="{00000000-0005-0000-0000-0000B2000000}"/>
    <cellStyle name="60% - Accent2 9" xfId="3416" xr:uid="{00000000-0005-0000-0000-0000B3000000}"/>
    <cellStyle name="60% - Accent3 10" xfId="3417" xr:uid="{00000000-0005-0000-0000-0000B4000000}"/>
    <cellStyle name="60% - Accent3 11" xfId="4614" xr:uid="{00000000-0005-0000-0000-0000B5000000}"/>
    <cellStyle name="60% - Accent3 12" xfId="4587" xr:uid="{00000000-0005-0000-0000-0000B6000000}"/>
    <cellStyle name="60% - Accent3 13" xfId="4567" xr:uid="{00000000-0005-0000-0000-0000B7000000}"/>
    <cellStyle name="60% - Accent3 2" xfId="47" xr:uid="{00000000-0005-0000-0000-0000B8000000}"/>
    <cellStyle name="60% - Accent3 3" xfId="336" xr:uid="{00000000-0005-0000-0000-0000B9000000}"/>
    <cellStyle name="60% - Accent3 4" xfId="3418" xr:uid="{00000000-0005-0000-0000-0000BA000000}"/>
    <cellStyle name="60% - Accent3 5" xfId="3419" xr:uid="{00000000-0005-0000-0000-0000BB000000}"/>
    <cellStyle name="60% - Accent3 6" xfId="3420" xr:uid="{00000000-0005-0000-0000-0000BC000000}"/>
    <cellStyle name="60% - Accent3 7" xfId="3421" xr:uid="{00000000-0005-0000-0000-0000BD000000}"/>
    <cellStyle name="60% - Accent3 8" xfId="3422" xr:uid="{00000000-0005-0000-0000-0000BE000000}"/>
    <cellStyle name="60% - Accent3 9" xfId="3423" xr:uid="{00000000-0005-0000-0000-0000BF000000}"/>
    <cellStyle name="60% - Accent4 10" xfId="3424" xr:uid="{00000000-0005-0000-0000-0000C0000000}"/>
    <cellStyle name="60% - Accent4 11" xfId="4615" xr:uid="{00000000-0005-0000-0000-0000C1000000}"/>
    <cellStyle name="60% - Accent4 12" xfId="4588" xr:uid="{00000000-0005-0000-0000-0000C2000000}"/>
    <cellStyle name="60% - Accent4 13" xfId="4568" xr:uid="{00000000-0005-0000-0000-0000C3000000}"/>
    <cellStyle name="60% - Accent4 2" xfId="48" xr:uid="{00000000-0005-0000-0000-0000C4000000}"/>
    <cellStyle name="60% - Accent4 3" xfId="337" xr:uid="{00000000-0005-0000-0000-0000C5000000}"/>
    <cellStyle name="60% - Accent4 4" xfId="3425" xr:uid="{00000000-0005-0000-0000-0000C6000000}"/>
    <cellStyle name="60% - Accent4 5" xfId="3426" xr:uid="{00000000-0005-0000-0000-0000C7000000}"/>
    <cellStyle name="60% - Accent4 6" xfId="3427" xr:uid="{00000000-0005-0000-0000-0000C8000000}"/>
    <cellStyle name="60% - Accent4 7" xfId="3428" xr:uid="{00000000-0005-0000-0000-0000C9000000}"/>
    <cellStyle name="60% - Accent4 8" xfId="3429" xr:uid="{00000000-0005-0000-0000-0000CA000000}"/>
    <cellStyle name="60% - Accent4 9" xfId="3430" xr:uid="{00000000-0005-0000-0000-0000CB000000}"/>
    <cellStyle name="60% - Accent5 10" xfId="3431" xr:uid="{00000000-0005-0000-0000-0000CC000000}"/>
    <cellStyle name="60% - Accent5 11" xfId="4616" xr:uid="{00000000-0005-0000-0000-0000CD000000}"/>
    <cellStyle name="60% - Accent5 12" xfId="4589" xr:uid="{00000000-0005-0000-0000-0000CE000000}"/>
    <cellStyle name="60% - Accent5 13" xfId="4569" xr:uid="{00000000-0005-0000-0000-0000CF000000}"/>
    <cellStyle name="60% - Accent5 2" xfId="49" xr:uid="{00000000-0005-0000-0000-0000D0000000}"/>
    <cellStyle name="60% - Accent5 3" xfId="338" xr:uid="{00000000-0005-0000-0000-0000D1000000}"/>
    <cellStyle name="60% - Accent5 4" xfId="3432" xr:uid="{00000000-0005-0000-0000-0000D2000000}"/>
    <cellStyle name="60% - Accent5 5" xfId="3433" xr:uid="{00000000-0005-0000-0000-0000D3000000}"/>
    <cellStyle name="60% - Accent5 6" xfId="3434" xr:uid="{00000000-0005-0000-0000-0000D4000000}"/>
    <cellStyle name="60% - Accent5 7" xfId="3435" xr:uid="{00000000-0005-0000-0000-0000D5000000}"/>
    <cellStyle name="60% - Accent5 8" xfId="3436" xr:uid="{00000000-0005-0000-0000-0000D6000000}"/>
    <cellStyle name="60% - Accent5 9" xfId="3437" xr:uid="{00000000-0005-0000-0000-0000D7000000}"/>
    <cellStyle name="60% - Accent6 10" xfId="3438" xr:uid="{00000000-0005-0000-0000-0000D8000000}"/>
    <cellStyle name="60% - Accent6 11" xfId="4617" xr:uid="{00000000-0005-0000-0000-0000D9000000}"/>
    <cellStyle name="60% - Accent6 12" xfId="4590" xr:uid="{00000000-0005-0000-0000-0000DA000000}"/>
    <cellStyle name="60% - Accent6 13" xfId="4570" xr:uid="{00000000-0005-0000-0000-0000DB000000}"/>
    <cellStyle name="60% - Accent6 2" xfId="50" xr:uid="{00000000-0005-0000-0000-0000DC000000}"/>
    <cellStyle name="60% - Accent6 3" xfId="339" xr:uid="{00000000-0005-0000-0000-0000DD000000}"/>
    <cellStyle name="60% - Accent6 4" xfId="3439" xr:uid="{00000000-0005-0000-0000-0000DE000000}"/>
    <cellStyle name="60% - Accent6 5" xfId="3440" xr:uid="{00000000-0005-0000-0000-0000DF000000}"/>
    <cellStyle name="60% - Accent6 6" xfId="3441" xr:uid="{00000000-0005-0000-0000-0000E0000000}"/>
    <cellStyle name="60% - Accent6 7" xfId="3442" xr:uid="{00000000-0005-0000-0000-0000E1000000}"/>
    <cellStyle name="60% - Accent6 8" xfId="3443" xr:uid="{00000000-0005-0000-0000-0000E2000000}"/>
    <cellStyle name="60% - Accent6 9" xfId="3444" xr:uid="{00000000-0005-0000-0000-0000E3000000}"/>
    <cellStyle name="Accent1 10" xfId="3445" xr:uid="{00000000-0005-0000-0000-0000E4000000}"/>
    <cellStyle name="Accent1 11" xfId="4618" xr:uid="{00000000-0005-0000-0000-0000E5000000}"/>
    <cellStyle name="Accent1 12" xfId="4591" xr:uid="{00000000-0005-0000-0000-0000E6000000}"/>
    <cellStyle name="Accent1 13" xfId="4571" xr:uid="{00000000-0005-0000-0000-0000E7000000}"/>
    <cellStyle name="Accent1 2" xfId="51" xr:uid="{00000000-0005-0000-0000-0000E8000000}"/>
    <cellStyle name="Accent1 3" xfId="340" xr:uid="{00000000-0005-0000-0000-0000E9000000}"/>
    <cellStyle name="Accent1 4" xfId="3446" xr:uid="{00000000-0005-0000-0000-0000EA000000}"/>
    <cellStyle name="Accent1 5" xfId="3447" xr:uid="{00000000-0005-0000-0000-0000EB000000}"/>
    <cellStyle name="Accent1 6" xfId="3448" xr:uid="{00000000-0005-0000-0000-0000EC000000}"/>
    <cellStyle name="Accent1 7" xfId="3449" xr:uid="{00000000-0005-0000-0000-0000ED000000}"/>
    <cellStyle name="Accent1 8" xfId="3450" xr:uid="{00000000-0005-0000-0000-0000EE000000}"/>
    <cellStyle name="Accent1 9" xfId="3451" xr:uid="{00000000-0005-0000-0000-0000EF000000}"/>
    <cellStyle name="Accent2 10" xfId="3452" xr:uid="{00000000-0005-0000-0000-0000F0000000}"/>
    <cellStyle name="Accent2 11" xfId="4619" xr:uid="{00000000-0005-0000-0000-0000F1000000}"/>
    <cellStyle name="Accent2 12" xfId="4592" xr:uid="{00000000-0005-0000-0000-0000F2000000}"/>
    <cellStyle name="Accent2 13" xfId="4572" xr:uid="{00000000-0005-0000-0000-0000F3000000}"/>
    <cellStyle name="Accent2 2" xfId="52" xr:uid="{00000000-0005-0000-0000-0000F4000000}"/>
    <cellStyle name="Accent2 3" xfId="341" xr:uid="{00000000-0005-0000-0000-0000F5000000}"/>
    <cellStyle name="Accent2 4" xfId="3453" xr:uid="{00000000-0005-0000-0000-0000F6000000}"/>
    <cellStyle name="Accent2 5" xfId="3454" xr:uid="{00000000-0005-0000-0000-0000F7000000}"/>
    <cellStyle name="Accent2 6" xfId="3455" xr:uid="{00000000-0005-0000-0000-0000F8000000}"/>
    <cellStyle name="Accent2 7" xfId="3456" xr:uid="{00000000-0005-0000-0000-0000F9000000}"/>
    <cellStyle name="Accent2 8" xfId="3457" xr:uid="{00000000-0005-0000-0000-0000FA000000}"/>
    <cellStyle name="Accent2 9" xfId="3458" xr:uid="{00000000-0005-0000-0000-0000FB000000}"/>
    <cellStyle name="Accent3 10" xfId="3459" xr:uid="{00000000-0005-0000-0000-0000FC000000}"/>
    <cellStyle name="Accent3 11" xfId="4620" xr:uid="{00000000-0005-0000-0000-0000FD000000}"/>
    <cellStyle name="Accent3 12" xfId="4593" xr:uid="{00000000-0005-0000-0000-0000FE000000}"/>
    <cellStyle name="Accent3 13" xfId="4573" xr:uid="{00000000-0005-0000-0000-0000FF000000}"/>
    <cellStyle name="Accent3 2" xfId="53" xr:uid="{00000000-0005-0000-0000-000000010000}"/>
    <cellStyle name="Accent3 3" xfId="342" xr:uid="{00000000-0005-0000-0000-000001010000}"/>
    <cellStyle name="Accent3 4" xfId="3460" xr:uid="{00000000-0005-0000-0000-000002010000}"/>
    <cellStyle name="Accent3 5" xfId="3461" xr:uid="{00000000-0005-0000-0000-000003010000}"/>
    <cellStyle name="Accent3 6" xfId="3462" xr:uid="{00000000-0005-0000-0000-000004010000}"/>
    <cellStyle name="Accent3 7" xfId="3463" xr:uid="{00000000-0005-0000-0000-000005010000}"/>
    <cellStyle name="Accent3 8" xfId="3464" xr:uid="{00000000-0005-0000-0000-000006010000}"/>
    <cellStyle name="Accent3 9" xfId="3465" xr:uid="{00000000-0005-0000-0000-000007010000}"/>
    <cellStyle name="Accent4 10" xfId="3466" xr:uid="{00000000-0005-0000-0000-000008010000}"/>
    <cellStyle name="Accent4 11" xfId="4621" xr:uid="{00000000-0005-0000-0000-000009010000}"/>
    <cellStyle name="Accent4 12" xfId="4594" xr:uid="{00000000-0005-0000-0000-00000A010000}"/>
    <cellStyle name="Accent4 13" xfId="4574" xr:uid="{00000000-0005-0000-0000-00000B010000}"/>
    <cellStyle name="Accent4 2" xfId="54" xr:uid="{00000000-0005-0000-0000-00000C010000}"/>
    <cellStyle name="Accent4 3" xfId="343" xr:uid="{00000000-0005-0000-0000-00000D010000}"/>
    <cellStyle name="Accent4 4" xfId="3467" xr:uid="{00000000-0005-0000-0000-00000E010000}"/>
    <cellStyle name="Accent4 5" xfId="3468" xr:uid="{00000000-0005-0000-0000-00000F010000}"/>
    <cellStyle name="Accent4 6" xfId="3469" xr:uid="{00000000-0005-0000-0000-000010010000}"/>
    <cellStyle name="Accent4 7" xfId="3470" xr:uid="{00000000-0005-0000-0000-000011010000}"/>
    <cellStyle name="Accent4 8" xfId="3471" xr:uid="{00000000-0005-0000-0000-000012010000}"/>
    <cellStyle name="Accent4 9" xfId="3472" xr:uid="{00000000-0005-0000-0000-000013010000}"/>
    <cellStyle name="Accent5 10" xfId="3473" xr:uid="{00000000-0005-0000-0000-000014010000}"/>
    <cellStyle name="Accent5 11" xfId="4622" xr:uid="{00000000-0005-0000-0000-000015010000}"/>
    <cellStyle name="Accent5 12" xfId="4595" xr:uid="{00000000-0005-0000-0000-000016010000}"/>
    <cellStyle name="Accent5 13" xfId="4575" xr:uid="{00000000-0005-0000-0000-000017010000}"/>
    <cellStyle name="Accent5 2" xfId="55" xr:uid="{00000000-0005-0000-0000-000018010000}"/>
    <cellStyle name="Accent5 3" xfId="344" xr:uid="{00000000-0005-0000-0000-000019010000}"/>
    <cellStyle name="Accent5 4" xfId="3474" xr:uid="{00000000-0005-0000-0000-00001A010000}"/>
    <cellStyle name="Accent5 5" xfId="3475" xr:uid="{00000000-0005-0000-0000-00001B010000}"/>
    <cellStyle name="Accent5 6" xfId="3476" xr:uid="{00000000-0005-0000-0000-00001C010000}"/>
    <cellStyle name="Accent5 7" xfId="3477" xr:uid="{00000000-0005-0000-0000-00001D010000}"/>
    <cellStyle name="Accent5 8" xfId="3478" xr:uid="{00000000-0005-0000-0000-00001E010000}"/>
    <cellStyle name="Accent5 9" xfId="3479" xr:uid="{00000000-0005-0000-0000-00001F010000}"/>
    <cellStyle name="Accent6 10" xfId="3480" xr:uid="{00000000-0005-0000-0000-000020010000}"/>
    <cellStyle name="Accent6 11" xfId="4623" xr:uid="{00000000-0005-0000-0000-000021010000}"/>
    <cellStyle name="Accent6 12" xfId="4596" xr:uid="{00000000-0005-0000-0000-000022010000}"/>
    <cellStyle name="Accent6 13" xfId="4576" xr:uid="{00000000-0005-0000-0000-000023010000}"/>
    <cellStyle name="Accent6 2" xfId="56" xr:uid="{00000000-0005-0000-0000-000024010000}"/>
    <cellStyle name="Accent6 3" xfId="345" xr:uid="{00000000-0005-0000-0000-000025010000}"/>
    <cellStyle name="Accent6 4" xfId="3481" xr:uid="{00000000-0005-0000-0000-000026010000}"/>
    <cellStyle name="Accent6 5" xfId="3482" xr:uid="{00000000-0005-0000-0000-000027010000}"/>
    <cellStyle name="Accent6 6" xfId="3483" xr:uid="{00000000-0005-0000-0000-000028010000}"/>
    <cellStyle name="Accent6 7" xfId="3484" xr:uid="{00000000-0005-0000-0000-000029010000}"/>
    <cellStyle name="Accent6 8" xfId="3485" xr:uid="{00000000-0005-0000-0000-00002A010000}"/>
    <cellStyle name="Accent6 9" xfId="3486" xr:uid="{00000000-0005-0000-0000-00002B010000}"/>
    <cellStyle name="Bad 10" xfId="3487" xr:uid="{00000000-0005-0000-0000-00002C010000}"/>
    <cellStyle name="Bad 11" xfId="4624" xr:uid="{00000000-0005-0000-0000-00002D010000}"/>
    <cellStyle name="Bad 12" xfId="4597" xr:uid="{00000000-0005-0000-0000-00002E010000}"/>
    <cellStyle name="Bad 13" xfId="4577" xr:uid="{00000000-0005-0000-0000-00002F010000}"/>
    <cellStyle name="Bad 2" xfId="57" xr:uid="{00000000-0005-0000-0000-000030010000}"/>
    <cellStyle name="Bad 3" xfId="346" xr:uid="{00000000-0005-0000-0000-000031010000}"/>
    <cellStyle name="Bad 4" xfId="3488" xr:uid="{00000000-0005-0000-0000-000032010000}"/>
    <cellStyle name="Bad 5" xfId="3489" xr:uid="{00000000-0005-0000-0000-000033010000}"/>
    <cellStyle name="Bad 6" xfId="3490" xr:uid="{00000000-0005-0000-0000-000034010000}"/>
    <cellStyle name="Bad 7" xfId="3491" xr:uid="{00000000-0005-0000-0000-000035010000}"/>
    <cellStyle name="Bad 8" xfId="3492" xr:uid="{00000000-0005-0000-0000-000036010000}"/>
    <cellStyle name="Bad 9" xfId="3493" xr:uid="{00000000-0005-0000-0000-000037010000}"/>
    <cellStyle name="Calculation 10" xfId="3494" xr:uid="{00000000-0005-0000-0000-000038010000}"/>
    <cellStyle name="Calculation 11" xfId="4625" xr:uid="{00000000-0005-0000-0000-000039010000}"/>
    <cellStyle name="Calculation 12" xfId="4598" xr:uid="{00000000-0005-0000-0000-00003A010000}"/>
    <cellStyle name="Calculation 13" xfId="4578" xr:uid="{00000000-0005-0000-0000-00003B010000}"/>
    <cellStyle name="Calculation 2" xfId="58" xr:uid="{00000000-0005-0000-0000-00003C010000}"/>
    <cellStyle name="Calculation 3" xfId="347" xr:uid="{00000000-0005-0000-0000-00003D010000}"/>
    <cellStyle name="Calculation 4" xfId="3495" xr:uid="{00000000-0005-0000-0000-00003E010000}"/>
    <cellStyle name="Calculation 5" xfId="3496" xr:uid="{00000000-0005-0000-0000-00003F010000}"/>
    <cellStyle name="Calculation 6" xfId="3497" xr:uid="{00000000-0005-0000-0000-000040010000}"/>
    <cellStyle name="Calculation 7" xfId="3498" xr:uid="{00000000-0005-0000-0000-000041010000}"/>
    <cellStyle name="Calculation 8" xfId="3499" xr:uid="{00000000-0005-0000-0000-000042010000}"/>
    <cellStyle name="Calculation 9" xfId="3500" xr:uid="{00000000-0005-0000-0000-000043010000}"/>
    <cellStyle name="Check Cell 10" xfId="3501" xr:uid="{00000000-0005-0000-0000-000044010000}"/>
    <cellStyle name="Check Cell 11" xfId="4626" xr:uid="{00000000-0005-0000-0000-000045010000}"/>
    <cellStyle name="Check Cell 12" xfId="4599" xr:uid="{00000000-0005-0000-0000-000046010000}"/>
    <cellStyle name="Check Cell 13" xfId="4579" xr:uid="{00000000-0005-0000-0000-000047010000}"/>
    <cellStyle name="Check Cell 2" xfId="59" xr:uid="{00000000-0005-0000-0000-000048010000}"/>
    <cellStyle name="Check Cell 3" xfId="348" xr:uid="{00000000-0005-0000-0000-000049010000}"/>
    <cellStyle name="Check Cell 4" xfId="3502" xr:uid="{00000000-0005-0000-0000-00004A010000}"/>
    <cellStyle name="Check Cell 5" xfId="3503" xr:uid="{00000000-0005-0000-0000-00004B010000}"/>
    <cellStyle name="Check Cell 6" xfId="3504" xr:uid="{00000000-0005-0000-0000-00004C010000}"/>
    <cellStyle name="Check Cell 7" xfId="3505" xr:uid="{00000000-0005-0000-0000-00004D010000}"/>
    <cellStyle name="Check Cell 8" xfId="3506" xr:uid="{00000000-0005-0000-0000-00004E010000}"/>
    <cellStyle name="Check Cell 9" xfId="3507" xr:uid="{00000000-0005-0000-0000-00004F010000}"/>
    <cellStyle name="Comma" xfId="1" builtinId="3"/>
    <cellStyle name="Comma 10" xfId="60" xr:uid="{00000000-0005-0000-0000-000051010000}"/>
    <cellStyle name="Comma 10 2" xfId="61" xr:uid="{00000000-0005-0000-0000-000052010000}"/>
    <cellStyle name="Comma 10 2 2" xfId="3290" xr:uid="{00000000-0005-0000-0000-000053010000}"/>
    <cellStyle name="Comma 10 3" xfId="62" xr:uid="{00000000-0005-0000-0000-000054010000}"/>
    <cellStyle name="Comma 10 3 2" xfId="3724" xr:uid="{00000000-0005-0000-0000-000055010000}"/>
    <cellStyle name="Comma 11" xfId="63" xr:uid="{00000000-0005-0000-0000-000056010000}"/>
    <cellStyle name="Comma 11 2" xfId="64" xr:uid="{00000000-0005-0000-0000-000057010000}"/>
    <cellStyle name="Comma 11 2 2" xfId="349" xr:uid="{00000000-0005-0000-0000-000058010000}"/>
    <cellStyle name="Comma 11 2 2 2" xfId="3726" xr:uid="{00000000-0005-0000-0000-000059010000}"/>
    <cellStyle name="Comma 11 2 3" xfId="350" xr:uid="{00000000-0005-0000-0000-00005A010000}"/>
    <cellStyle name="Comma 11 2 3 2" xfId="3727" xr:uid="{00000000-0005-0000-0000-00005B010000}"/>
    <cellStyle name="Comma 11 2 4" xfId="351" xr:uid="{00000000-0005-0000-0000-00005C010000}"/>
    <cellStyle name="Comma 11 2 4 2" xfId="3728" xr:uid="{00000000-0005-0000-0000-00005D010000}"/>
    <cellStyle name="Comma 11 2 5" xfId="352" xr:uid="{00000000-0005-0000-0000-00005E010000}"/>
    <cellStyle name="Comma 11 2 5 2" xfId="3729" xr:uid="{00000000-0005-0000-0000-00005F010000}"/>
    <cellStyle name="Comma 11 2 6" xfId="353" xr:uid="{00000000-0005-0000-0000-000060010000}"/>
    <cellStyle name="Comma 11 2 6 2" xfId="3730" xr:uid="{00000000-0005-0000-0000-000061010000}"/>
    <cellStyle name="Comma 11 2 7" xfId="3725" xr:uid="{00000000-0005-0000-0000-000062010000}"/>
    <cellStyle name="Comma 11 3" xfId="65" xr:uid="{00000000-0005-0000-0000-000063010000}"/>
    <cellStyle name="Comma 11 3 2" xfId="3731" xr:uid="{00000000-0005-0000-0000-000064010000}"/>
    <cellStyle name="Comma 11 4" xfId="354" xr:uid="{00000000-0005-0000-0000-000065010000}"/>
    <cellStyle name="Comma 11 4 2" xfId="3732" xr:uid="{00000000-0005-0000-0000-000066010000}"/>
    <cellStyle name="Comma 11 5" xfId="355" xr:uid="{00000000-0005-0000-0000-000067010000}"/>
    <cellStyle name="Comma 11 5 2" xfId="3733" xr:uid="{00000000-0005-0000-0000-000068010000}"/>
    <cellStyle name="Comma 12" xfId="66" xr:uid="{00000000-0005-0000-0000-000069010000}"/>
    <cellStyle name="Comma 12 2" xfId="67" xr:uid="{00000000-0005-0000-0000-00006A010000}"/>
    <cellStyle name="Comma 12 2 2" xfId="68" xr:uid="{00000000-0005-0000-0000-00006B010000}"/>
    <cellStyle name="Comma 12 2 2 2" xfId="3735" xr:uid="{00000000-0005-0000-0000-00006C010000}"/>
    <cellStyle name="Comma 12 2 3" xfId="3734" xr:uid="{00000000-0005-0000-0000-00006D010000}"/>
    <cellStyle name="Comma 12 3" xfId="69" xr:uid="{00000000-0005-0000-0000-00006E010000}"/>
    <cellStyle name="Comma 12 4" xfId="70" xr:uid="{00000000-0005-0000-0000-00006F010000}"/>
    <cellStyle name="Comma 13" xfId="71" xr:uid="{00000000-0005-0000-0000-000070010000}"/>
    <cellStyle name="Comma 13 2" xfId="72" xr:uid="{00000000-0005-0000-0000-000071010000}"/>
    <cellStyle name="Comma 13 2 2" xfId="3736" xr:uid="{00000000-0005-0000-0000-000072010000}"/>
    <cellStyle name="Comma 13 3" xfId="73" xr:uid="{00000000-0005-0000-0000-000073010000}"/>
    <cellStyle name="Comma 13 3 2" xfId="3737" xr:uid="{00000000-0005-0000-0000-000074010000}"/>
    <cellStyle name="Comma 14" xfId="74" xr:uid="{00000000-0005-0000-0000-000075010000}"/>
    <cellStyle name="Comma 14 2" xfId="75" xr:uid="{00000000-0005-0000-0000-000076010000}"/>
    <cellStyle name="Comma 14 2 2" xfId="3508" xr:uid="{00000000-0005-0000-0000-000077010000}"/>
    <cellStyle name="Comma 14 2 3" xfId="3738" xr:uid="{00000000-0005-0000-0000-000078010000}"/>
    <cellStyle name="Comma 14 3" xfId="356" xr:uid="{00000000-0005-0000-0000-000079010000}"/>
    <cellStyle name="Comma 14 3 2" xfId="3739" xr:uid="{00000000-0005-0000-0000-00007A010000}"/>
    <cellStyle name="Comma 14 4" xfId="357" xr:uid="{00000000-0005-0000-0000-00007B010000}"/>
    <cellStyle name="Comma 14 4 2" xfId="3740" xr:uid="{00000000-0005-0000-0000-00007C010000}"/>
    <cellStyle name="Comma 14 5" xfId="358" xr:uid="{00000000-0005-0000-0000-00007D010000}"/>
    <cellStyle name="Comma 14 5 2" xfId="3741" xr:uid="{00000000-0005-0000-0000-00007E010000}"/>
    <cellStyle name="Comma 14 6" xfId="359" xr:uid="{00000000-0005-0000-0000-00007F010000}"/>
    <cellStyle name="Comma 14 6 2" xfId="3742" xr:uid="{00000000-0005-0000-0000-000080010000}"/>
    <cellStyle name="Comma 14 7" xfId="360" xr:uid="{00000000-0005-0000-0000-000081010000}"/>
    <cellStyle name="Comma 14 7 2" xfId="3743" xr:uid="{00000000-0005-0000-0000-000082010000}"/>
    <cellStyle name="Comma 14 8" xfId="361" xr:uid="{00000000-0005-0000-0000-000083010000}"/>
    <cellStyle name="Comma 14 8 2" xfId="3744" xr:uid="{00000000-0005-0000-0000-000084010000}"/>
    <cellStyle name="Comma 14 9" xfId="362" xr:uid="{00000000-0005-0000-0000-000085010000}"/>
    <cellStyle name="Comma 14 9 2" xfId="3745" xr:uid="{00000000-0005-0000-0000-000086010000}"/>
    <cellStyle name="Comma 15" xfId="76" xr:uid="{00000000-0005-0000-0000-000087010000}"/>
    <cellStyle name="Comma 15 2" xfId="363" xr:uid="{00000000-0005-0000-0000-000088010000}"/>
    <cellStyle name="Comma 15 2 2" xfId="3746" xr:uid="{00000000-0005-0000-0000-000089010000}"/>
    <cellStyle name="Comma 15 3" xfId="364" xr:uid="{00000000-0005-0000-0000-00008A010000}"/>
    <cellStyle name="Comma 15 3 2" xfId="3747" xr:uid="{00000000-0005-0000-0000-00008B010000}"/>
    <cellStyle name="Comma 15 4" xfId="365" xr:uid="{00000000-0005-0000-0000-00008C010000}"/>
    <cellStyle name="Comma 15 4 2" xfId="3748" xr:uid="{00000000-0005-0000-0000-00008D010000}"/>
    <cellStyle name="Comma 15 5" xfId="366" xr:uid="{00000000-0005-0000-0000-00008E010000}"/>
    <cellStyle name="Comma 15 5 2" xfId="3749" xr:uid="{00000000-0005-0000-0000-00008F010000}"/>
    <cellStyle name="Comma 15 6" xfId="367" xr:uid="{00000000-0005-0000-0000-000090010000}"/>
    <cellStyle name="Comma 15 6 2" xfId="3750" xr:uid="{00000000-0005-0000-0000-000091010000}"/>
    <cellStyle name="Comma 15 7" xfId="368" xr:uid="{00000000-0005-0000-0000-000092010000}"/>
    <cellStyle name="Comma 15 7 2" xfId="3751" xr:uid="{00000000-0005-0000-0000-000093010000}"/>
    <cellStyle name="Comma 15 8" xfId="369" xr:uid="{00000000-0005-0000-0000-000094010000}"/>
    <cellStyle name="Comma 15 8 2" xfId="3752" xr:uid="{00000000-0005-0000-0000-000095010000}"/>
    <cellStyle name="Comma 15 9" xfId="370" xr:uid="{00000000-0005-0000-0000-000096010000}"/>
    <cellStyle name="Comma 15 9 2" xfId="3753" xr:uid="{00000000-0005-0000-0000-000097010000}"/>
    <cellStyle name="Comma 16" xfId="77" xr:uid="{00000000-0005-0000-0000-000098010000}"/>
    <cellStyle name="Comma 16 2" xfId="371" xr:uid="{00000000-0005-0000-0000-000099010000}"/>
    <cellStyle name="Comma 16 2 2" xfId="3754" xr:uid="{00000000-0005-0000-0000-00009A010000}"/>
    <cellStyle name="Comma 16 3" xfId="372" xr:uid="{00000000-0005-0000-0000-00009B010000}"/>
    <cellStyle name="Comma 16 3 2" xfId="3755" xr:uid="{00000000-0005-0000-0000-00009C010000}"/>
    <cellStyle name="Comma 16 4" xfId="373" xr:uid="{00000000-0005-0000-0000-00009D010000}"/>
    <cellStyle name="Comma 16 4 2" xfId="3756" xr:uid="{00000000-0005-0000-0000-00009E010000}"/>
    <cellStyle name="Comma 16 5" xfId="374" xr:uid="{00000000-0005-0000-0000-00009F010000}"/>
    <cellStyle name="Comma 16 5 2" xfId="3757" xr:uid="{00000000-0005-0000-0000-0000A0010000}"/>
    <cellStyle name="Comma 16 6" xfId="375" xr:uid="{00000000-0005-0000-0000-0000A1010000}"/>
    <cellStyle name="Comma 16 6 2" xfId="3758" xr:uid="{00000000-0005-0000-0000-0000A2010000}"/>
    <cellStyle name="Comma 16 7" xfId="376" xr:uid="{00000000-0005-0000-0000-0000A3010000}"/>
    <cellStyle name="Comma 16 7 2" xfId="3759" xr:uid="{00000000-0005-0000-0000-0000A4010000}"/>
    <cellStyle name="Comma 16 8" xfId="377" xr:uid="{00000000-0005-0000-0000-0000A5010000}"/>
    <cellStyle name="Comma 16 8 2" xfId="3760" xr:uid="{00000000-0005-0000-0000-0000A6010000}"/>
    <cellStyle name="Comma 16 9" xfId="378" xr:uid="{00000000-0005-0000-0000-0000A7010000}"/>
    <cellStyle name="Comma 16 9 2" xfId="3761" xr:uid="{00000000-0005-0000-0000-0000A8010000}"/>
    <cellStyle name="Comma 17" xfId="78" xr:uid="{00000000-0005-0000-0000-0000A9010000}"/>
    <cellStyle name="Comma 17 2" xfId="379" xr:uid="{00000000-0005-0000-0000-0000AA010000}"/>
    <cellStyle name="Comma 17 2 2" xfId="3762" xr:uid="{00000000-0005-0000-0000-0000AB010000}"/>
    <cellStyle name="Comma 17 3" xfId="380" xr:uid="{00000000-0005-0000-0000-0000AC010000}"/>
    <cellStyle name="Comma 17 3 2" xfId="3763" xr:uid="{00000000-0005-0000-0000-0000AD010000}"/>
    <cellStyle name="Comma 17 4" xfId="381" xr:uid="{00000000-0005-0000-0000-0000AE010000}"/>
    <cellStyle name="Comma 17 4 2" xfId="3764" xr:uid="{00000000-0005-0000-0000-0000AF010000}"/>
    <cellStyle name="Comma 17 5" xfId="382" xr:uid="{00000000-0005-0000-0000-0000B0010000}"/>
    <cellStyle name="Comma 17 5 2" xfId="3765" xr:uid="{00000000-0005-0000-0000-0000B1010000}"/>
    <cellStyle name="Comma 17 6" xfId="383" xr:uid="{00000000-0005-0000-0000-0000B2010000}"/>
    <cellStyle name="Comma 17 6 2" xfId="3766" xr:uid="{00000000-0005-0000-0000-0000B3010000}"/>
    <cellStyle name="Comma 17 7" xfId="384" xr:uid="{00000000-0005-0000-0000-0000B4010000}"/>
    <cellStyle name="Comma 17 7 2" xfId="3767" xr:uid="{00000000-0005-0000-0000-0000B5010000}"/>
    <cellStyle name="Comma 17 8" xfId="385" xr:uid="{00000000-0005-0000-0000-0000B6010000}"/>
    <cellStyle name="Comma 17 8 2" xfId="3768" xr:uid="{00000000-0005-0000-0000-0000B7010000}"/>
    <cellStyle name="Comma 17 9" xfId="386" xr:uid="{00000000-0005-0000-0000-0000B8010000}"/>
    <cellStyle name="Comma 17 9 2" xfId="3769" xr:uid="{00000000-0005-0000-0000-0000B9010000}"/>
    <cellStyle name="Comma 18" xfId="79" xr:uid="{00000000-0005-0000-0000-0000BA010000}"/>
    <cellStyle name="Comma 18 2" xfId="387" xr:uid="{00000000-0005-0000-0000-0000BB010000}"/>
    <cellStyle name="Comma 18 2 2" xfId="3770" xr:uid="{00000000-0005-0000-0000-0000BC010000}"/>
    <cellStyle name="Comma 18 3" xfId="388" xr:uid="{00000000-0005-0000-0000-0000BD010000}"/>
    <cellStyle name="Comma 18 3 2" xfId="3771" xr:uid="{00000000-0005-0000-0000-0000BE010000}"/>
    <cellStyle name="Comma 18 4" xfId="389" xr:uid="{00000000-0005-0000-0000-0000BF010000}"/>
    <cellStyle name="Comma 18 4 2" xfId="3772" xr:uid="{00000000-0005-0000-0000-0000C0010000}"/>
    <cellStyle name="Comma 18 5" xfId="390" xr:uid="{00000000-0005-0000-0000-0000C1010000}"/>
    <cellStyle name="Comma 18 5 2" xfId="3773" xr:uid="{00000000-0005-0000-0000-0000C2010000}"/>
    <cellStyle name="Comma 18 6" xfId="391" xr:uid="{00000000-0005-0000-0000-0000C3010000}"/>
    <cellStyle name="Comma 18 6 2" xfId="3774" xr:uid="{00000000-0005-0000-0000-0000C4010000}"/>
    <cellStyle name="Comma 18 7" xfId="392" xr:uid="{00000000-0005-0000-0000-0000C5010000}"/>
    <cellStyle name="Comma 18 7 2" xfId="3775" xr:uid="{00000000-0005-0000-0000-0000C6010000}"/>
    <cellStyle name="Comma 18 8" xfId="393" xr:uid="{00000000-0005-0000-0000-0000C7010000}"/>
    <cellStyle name="Comma 18 8 2" xfId="3776" xr:uid="{00000000-0005-0000-0000-0000C8010000}"/>
    <cellStyle name="Comma 18 9" xfId="394" xr:uid="{00000000-0005-0000-0000-0000C9010000}"/>
    <cellStyle name="Comma 18 9 2" xfId="3777" xr:uid="{00000000-0005-0000-0000-0000CA010000}"/>
    <cellStyle name="Comma 19" xfId="80" xr:uid="{00000000-0005-0000-0000-0000CB010000}"/>
    <cellStyle name="Comma 19 2" xfId="395" xr:uid="{00000000-0005-0000-0000-0000CC010000}"/>
    <cellStyle name="Comma 19 2 2" xfId="3778" xr:uid="{00000000-0005-0000-0000-0000CD010000}"/>
    <cellStyle name="Comma 19 3" xfId="396" xr:uid="{00000000-0005-0000-0000-0000CE010000}"/>
    <cellStyle name="Comma 19 3 2" xfId="3779" xr:uid="{00000000-0005-0000-0000-0000CF010000}"/>
    <cellStyle name="Comma 19 4" xfId="397" xr:uid="{00000000-0005-0000-0000-0000D0010000}"/>
    <cellStyle name="Comma 19 4 2" xfId="3780" xr:uid="{00000000-0005-0000-0000-0000D1010000}"/>
    <cellStyle name="Comma 19 5" xfId="398" xr:uid="{00000000-0005-0000-0000-0000D2010000}"/>
    <cellStyle name="Comma 19 5 2" xfId="3781" xr:uid="{00000000-0005-0000-0000-0000D3010000}"/>
    <cellStyle name="Comma 19 6" xfId="399" xr:uid="{00000000-0005-0000-0000-0000D4010000}"/>
    <cellStyle name="Comma 19 6 2" xfId="3782" xr:uid="{00000000-0005-0000-0000-0000D5010000}"/>
    <cellStyle name="Comma 19 7" xfId="400" xr:uid="{00000000-0005-0000-0000-0000D6010000}"/>
    <cellStyle name="Comma 19 7 2" xfId="3783" xr:uid="{00000000-0005-0000-0000-0000D7010000}"/>
    <cellStyle name="Comma 19 8" xfId="401" xr:uid="{00000000-0005-0000-0000-0000D8010000}"/>
    <cellStyle name="Comma 19 8 2" xfId="3784" xr:uid="{00000000-0005-0000-0000-0000D9010000}"/>
    <cellStyle name="Comma 19 9" xfId="402" xr:uid="{00000000-0005-0000-0000-0000DA010000}"/>
    <cellStyle name="Comma 19 9 2" xfId="3785" xr:uid="{00000000-0005-0000-0000-0000DB010000}"/>
    <cellStyle name="Comma 2" xfId="4" xr:uid="{00000000-0005-0000-0000-0000DC010000}"/>
    <cellStyle name="Comma 2 10" xfId="2670" xr:uid="{00000000-0005-0000-0000-0000DD010000}"/>
    <cellStyle name="Comma 2 10 2" xfId="4628" xr:uid="{00000000-0005-0000-0000-0000DE010000}"/>
    <cellStyle name="Comma 2 11" xfId="2671" xr:uid="{00000000-0005-0000-0000-0000DF010000}"/>
    <cellStyle name="Comma 2 11 2" xfId="4676" xr:uid="{00000000-0005-0000-0000-0000E0010000}"/>
    <cellStyle name="Comma 2 12" xfId="2672" xr:uid="{00000000-0005-0000-0000-0000E1010000}"/>
    <cellStyle name="Comma 2 12 2" xfId="4538" xr:uid="{00000000-0005-0000-0000-0000E2010000}"/>
    <cellStyle name="Comma 2 13" xfId="2673" xr:uid="{00000000-0005-0000-0000-0000E3010000}"/>
    <cellStyle name="Comma 2 13 2" xfId="4677" xr:uid="{00000000-0005-0000-0000-0000E4010000}"/>
    <cellStyle name="Comma 2 14" xfId="2687" xr:uid="{00000000-0005-0000-0000-0000E5010000}"/>
    <cellStyle name="Comma 2 14 2" xfId="2722" xr:uid="{00000000-0005-0000-0000-0000E6010000}"/>
    <cellStyle name="Comma 2 15" xfId="2693" xr:uid="{00000000-0005-0000-0000-0000E7010000}"/>
    <cellStyle name="Comma 2 16" xfId="2699" xr:uid="{00000000-0005-0000-0000-0000E8010000}"/>
    <cellStyle name="Comma 2 2" xfId="81" xr:uid="{00000000-0005-0000-0000-0000E9010000}"/>
    <cellStyle name="Comma 2 2 2" xfId="82" xr:uid="{00000000-0005-0000-0000-0000EA010000}"/>
    <cellStyle name="Comma 2 2 2 2" xfId="3786" xr:uid="{00000000-0005-0000-0000-0000EB010000}"/>
    <cellStyle name="Comma 2 2 3" xfId="83" xr:uid="{00000000-0005-0000-0000-0000EC010000}"/>
    <cellStyle name="Comma 2 2 3 2" xfId="3787" xr:uid="{00000000-0005-0000-0000-0000ED010000}"/>
    <cellStyle name="Comma 2 2 4" xfId="2718" xr:uid="{00000000-0005-0000-0000-0000EE010000}"/>
    <cellStyle name="Comma 2 3" xfId="84" xr:uid="{00000000-0005-0000-0000-0000EF010000}"/>
    <cellStyle name="Comma 2 3 2" xfId="85" xr:uid="{00000000-0005-0000-0000-0000F0010000}"/>
    <cellStyle name="Comma 2 3 2 2" xfId="3788" xr:uid="{00000000-0005-0000-0000-0000F1010000}"/>
    <cellStyle name="Comma 2 3 3" xfId="86" xr:uid="{00000000-0005-0000-0000-0000F2010000}"/>
    <cellStyle name="Comma 2 3 3 2" xfId="3789" xr:uid="{00000000-0005-0000-0000-0000F3010000}"/>
    <cellStyle name="Comma 2 3 4" xfId="87" xr:uid="{00000000-0005-0000-0000-0000F4010000}"/>
    <cellStyle name="Comma 2 3 4 2" xfId="3790" xr:uid="{00000000-0005-0000-0000-0000F5010000}"/>
    <cellStyle name="Comma 2 3 5" xfId="2704" xr:uid="{00000000-0005-0000-0000-0000F6010000}"/>
    <cellStyle name="Comma 2 4" xfId="88" xr:uid="{00000000-0005-0000-0000-0000F7010000}"/>
    <cellStyle name="Comma 2 4 2" xfId="3791" xr:uid="{00000000-0005-0000-0000-0000F8010000}"/>
    <cellStyle name="Comma 2 5" xfId="89" xr:uid="{00000000-0005-0000-0000-0000F9010000}"/>
    <cellStyle name="Comma 2 5 2" xfId="3792" xr:uid="{00000000-0005-0000-0000-0000FA010000}"/>
    <cellStyle name="Comma 2 6" xfId="2620" xr:uid="{00000000-0005-0000-0000-0000FB010000}"/>
    <cellStyle name="Comma 2 6 2" xfId="4632" xr:uid="{00000000-0005-0000-0000-0000FC010000}"/>
    <cellStyle name="Comma 2 7" xfId="2654" xr:uid="{00000000-0005-0000-0000-0000FD010000}"/>
    <cellStyle name="Comma 2 7 2" xfId="4634" xr:uid="{00000000-0005-0000-0000-0000FE010000}"/>
    <cellStyle name="Comma 2 8" xfId="2657" xr:uid="{00000000-0005-0000-0000-0000FF010000}"/>
    <cellStyle name="Comma 2 8 2" xfId="3793" xr:uid="{00000000-0005-0000-0000-000000020000}"/>
    <cellStyle name="Comma 2 8 3" xfId="4648" xr:uid="{00000000-0005-0000-0000-000001020000}"/>
    <cellStyle name="Comma 2 9" xfId="2674" xr:uid="{00000000-0005-0000-0000-000002020000}"/>
    <cellStyle name="Comma 2 9 2" xfId="4675" xr:uid="{00000000-0005-0000-0000-000003020000}"/>
    <cellStyle name="Comma 20" xfId="90" xr:uid="{00000000-0005-0000-0000-000004020000}"/>
    <cellStyle name="Comma 20 2" xfId="403" xr:uid="{00000000-0005-0000-0000-000005020000}"/>
    <cellStyle name="Comma 20 2 2" xfId="3794" xr:uid="{00000000-0005-0000-0000-000006020000}"/>
    <cellStyle name="Comma 20 3" xfId="404" xr:uid="{00000000-0005-0000-0000-000007020000}"/>
    <cellStyle name="Comma 20 3 2" xfId="3795" xr:uid="{00000000-0005-0000-0000-000008020000}"/>
    <cellStyle name="Comma 20 4" xfId="405" xr:uid="{00000000-0005-0000-0000-000009020000}"/>
    <cellStyle name="Comma 20 4 2" xfId="3796" xr:uid="{00000000-0005-0000-0000-00000A020000}"/>
    <cellStyle name="Comma 20 5" xfId="406" xr:uid="{00000000-0005-0000-0000-00000B020000}"/>
    <cellStyle name="Comma 20 5 2" xfId="3797" xr:uid="{00000000-0005-0000-0000-00000C020000}"/>
    <cellStyle name="Comma 20 6" xfId="407" xr:uid="{00000000-0005-0000-0000-00000D020000}"/>
    <cellStyle name="Comma 20 6 2" xfId="3798" xr:uid="{00000000-0005-0000-0000-00000E020000}"/>
    <cellStyle name="Comma 20 7" xfId="408" xr:uid="{00000000-0005-0000-0000-00000F020000}"/>
    <cellStyle name="Comma 20 7 2" xfId="3799" xr:uid="{00000000-0005-0000-0000-000010020000}"/>
    <cellStyle name="Comma 20 8" xfId="409" xr:uid="{00000000-0005-0000-0000-000011020000}"/>
    <cellStyle name="Comma 20 8 2" xfId="3800" xr:uid="{00000000-0005-0000-0000-000012020000}"/>
    <cellStyle name="Comma 20 9" xfId="410" xr:uid="{00000000-0005-0000-0000-000013020000}"/>
    <cellStyle name="Comma 20 9 2" xfId="3801" xr:uid="{00000000-0005-0000-0000-000014020000}"/>
    <cellStyle name="Comma 21" xfId="91" xr:uid="{00000000-0005-0000-0000-000015020000}"/>
    <cellStyle name="Comma 21 2" xfId="411" xr:uid="{00000000-0005-0000-0000-000016020000}"/>
    <cellStyle name="Comma 21 2 2" xfId="3802" xr:uid="{00000000-0005-0000-0000-000017020000}"/>
    <cellStyle name="Comma 21 3" xfId="412" xr:uid="{00000000-0005-0000-0000-000018020000}"/>
    <cellStyle name="Comma 21 3 2" xfId="3803" xr:uid="{00000000-0005-0000-0000-000019020000}"/>
    <cellStyle name="Comma 21 4" xfId="413" xr:uid="{00000000-0005-0000-0000-00001A020000}"/>
    <cellStyle name="Comma 21 4 2" xfId="3804" xr:uid="{00000000-0005-0000-0000-00001B020000}"/>
    <cellStyle name="Comma 21 5" xfId="414" xr:uid="{00000000-0005-0000-0000-00001C020000}"/>
    <cellStyle name="Comma 21 5 2" xfId="3805" xr:uid="{00000000-0005-0000-0000-00001D020000}"/>
    <cellStyle name="Comma 21 6" xfId="415" xr:uid="{00000000-0005-0000-0000-00001E020000}"/>
    <cellStyle name="Comma 21 6 2" xfId="3806" xr:uid="{00000000-0005-0000-0000-00001F020000}"/>
    <cellStyle name="Comma 21 7" xfId="416" xr:uid="{00000000-0005-0000-0000-000020020000}"/>
    <cellStyle name="Comma 21 7 2" xfId="3807" xr:uid="{00000000-0005-0000-0000-000021020000}"/>
    <cellStyle name="Comma 21 8" xfId="417" xr:uid="{00000000-0005-0000-0000-000022020000}"/>
    <cellStyle name="Comma 21 8 2" xfId="3808" xr:uid="{00000000-0005-0000-0000-000023020000}"/>
    <cellStyle name="Comma 21 9" xfId="418" xr:uid="{00000000-0005-0000-0000-000024020000}"/>
    <cellStyle name="Comma 21 9 2" xfId="3809" xr:uid="{00000000-0005-0000-0000-000025020000}"/>
    <cellStyle name="Comma 22" xfId="92" xr:uid="{00000000-0005-0000-0000-000026020000}"/>
    <cellStyle name="Comma 22 2" xfId="3509" xr:uid="{00000000-0005-0000-0000-000027020000}"/>
    <cellStyle name="Comma 23" xfId="93" xr:uid="{00000000-0005-0000-0000-000028020000}"/>
    <cellStyle name="Comma 23 2" xfId="3810" xr:uid="{00000000-0005-0000-0000-000029020000}"/>
    <cellStyle name="Comma 24" xfId="94" xr:uid="{00000000-0005-0000-0000-00002A020000}"/>
    <cellStyle name="Comma 24 10" xfId="3811" xr:uid="{00000000-0005-0000-0000-00002B020000}"/>
    <cellStyle name="Comma 24 2" xfId="419" xr:uid="{00000000-0005-0000-0000-00002C020000}"/>
    <cellStyle name="Comma 24 2 2" xfId="3812" xr:uid="{00000000-0005-0000-0000-00002D020000}"/>
    <cellStyle name="Comma 24 3" xfId="420" xr:uid="{00000000-0005-0000-0000-00002E020000}"/>
    <cellStyle name="Comma 24 3 2" xfId="3813" xr:uid="{00000000-0005-0000-0000-00002F020000}"/>
    <cellStyle name="Comma 24 4" xfId="421" xr:uid="{00000000-0005-0000-0000-000030020000}"/>
    <cellStyle name="Comma 24 4 2" xfId="3814" xr:uid="{00000000-0005-0000-0000-000031020000}"/>
    <cellStyle name="Comma 24 5" xfId="422" xr:uid="{00000000-0005-0000-0000-000032020000}"/>
    <cellStyle name="Comma 24 5 2" xfId="3815" xr:uid="{00000000-0005-0000-0000-000033020000}"/>
    <cellStyle name="Comma 24 6" xfId="423" xr:uid="{00000000-0005-0000-0000-000034020000}"/>
    <cellStyle name="Comma 24 6 2" xfId="3816" xr:uid="{00000000-0005-0000-0000-000035020000}"/>
    <cellStyle name="Comma 24 7" xfId="424" xr:uid="{00000000-0005-0000-0000-000036020000}"/>
    <cellStyle name="Comma 24 7 2" xfId="3817" xr:uid="{00000000-0005-0000-0000-000037020000}"/>
    <cellStyle name="Comma 24 8" xfId="425" xr:uid="{00000000-0005-0000-0000-000038020000}"/>
    <cellStyle name="Comma 24 8 2" xfId="3818" xr:uid="{00000000-0005-0000-0000-000039020000}"/>
    <cellStyle name="Comma 24 9" xfId="426" xr:uid="{00000000-0005-0000-0000-00003A020000}"/>
    <cellStyle name="Comma 24 9 2" xfId="3819" xr:uid="{00000000-0005-0000-0000-00003B020000}"/>
    <cellStyle name="Comma 25" xfId="95" xr:uid="{00000000-0005-0000-0000-00003C020000}"/>
    <cellStyle name="Comma 25 10" xfId="3820" xr:uid="{00000000-0005-0000-0000-00003D020000}"/>
    <cellStyle name="Comma 25 2" xfId="427" xr:uid="{00000000-0005-0000-0000-00003E020000}"/>
    <cellStyle name="Comma 25 2 2" xfId="3821" xr:uid="{00000000-0005-0000-0000-00003F020000}"/>
    <cellStyle name="Comma 25 3" xfId="428" xr:uid="{00000000-0005-0000-0000-000040020000}"/>
    <cellStyle name="Comma 25 3 2" xfId="3822" xr:uid="{00000000-0005-0000-0000-000041020000}"/>
    <cellStyle name="Comma 25 4" xfId="429" xr:uid="{00000000-0005-0000-0000-000042020000}"/>
    <cellStyle name="Comma 25 4 2" xfId="3823" xr:uid="{00000000-0005-0000-0000-000043020000}"/>
    <cellStyle name="Comma 25 5" xfId="430" xr:uid="{00000000-0005-0000-0000-000044020000}"/>
    <cellStyle name="Comma 25 5 2" xfId="3824" xr:uid="{00000000-0005-0000-0000-000045020000}"/>
    <cellStyle name="Comma 25 6" xfId="431" xr:uid="{00000000-0005-0000-0000-000046020000}"/>
    <cellStyle name="Comma 25 6 2" xfId="3825" xr:uid="{00000000-0005-0000-0000-000047020000}"/>
    <cellStyle name="Comma 25 7" xfId="432" xr:uid="{00000000-0005-0000-0000-000048020000}"/>
    <cellStyle name="Comma 25 7 2" xfId="3826" xr:uid="{00000000-0005-0000-0000-000049020000}"/>
    <cellStyle name="Comma 25 8" xfId="433" xr:uid="{00000000-0005-0000-0000-00004A020000}"/>
    <cellStyle name="Comma 25 8 2" xfId="3827" xr:uid="{00000000-0005-0000-0000-00004B020000}"/>
    <cellStyle name="Comma 25 9" xfId="434" xr:uid="{00000000-0005-0000-0000-00004C020000}"/>
    <cellStyle name="Comma 25 9 2" xfId="3828" xr:uid="{00000000-0005-0000-0000-00004D020000}"/>
    <cellStyle name="Comma 26" xfId="96" xr:uid="{00000000-0005-0000-0000-00004E020000}"/>
    <cellStyle name="Comma 26 2" xfId="3829" xr:uid="{00000000-0005-0000-0000-00004F020000}"/>
    <cellStyle name="Comma 27" xfId="97" xr:uid="{00000000-0005-0000-0000-000050020000}"/>
    <cellStyle name="Comma 27 10" xfId="3830" xr:uid="{00000000-0005-0000-0000-000051020000}"/>
    <cellStyle name="Comma 27 2" xfId="435" xr:uid="{00000000-0005-0000-0000-000052020000}"/>
    <cellStyle name="Comma 27 2 2" xfId="3831" xr:uid="{00000000-0005-0000-0000-000053020000}"/>
    <cellStyle name="Comma 27 3" xfId="436" xr:uid="{00000000-0005-0000-0000-000054020000}"/>
    <cellStyle name="Comma 27 3 2" xfId="3832" xr:uid="{00000000-0005-0000-0000-000055020000}"/>
    <cellStyle name="Comma 27 4" xfId="437" xr:uid="{00000000-0005-0000-0000-000056020000}"/>
    <cellStyle name="Comma 27 4 2" xfId="3833" xr:uid="{00000000-0005-0000-0000-000057020000}"/>
    <cellStyle name="Comma 27 5" xfId="438" xr:uid="{00000000-0005-0000-0000-000058020000}"/>
    <cellStyle name="Comma 27 5 2" xfId="3834" xr:uid="{00000000-0005-0000-0000-000059020000}"/>
    <cellStyle name="Comma 27 6" xfId="439" xr:uid="{00000000-0005-0000-0000-00005A020000}"/>
    <cellStyle name="Comma 27 6 2" xfId="3835" xr:uid="{00000000-0005-0000-0000-00005B020000}"/>
    <cellStyle name="Comma 27 7" xfId="440" xr:uid="{00000000-0005-0000-0000-00005C020000}"/>
    <cellStyle name="Comma 27 7 2" xfId="3836" xr:uid="{00000000-0005-0000-0000-00005D020000}"/>
    <cellStyle name="Comma 27 8" xfId="441" xr:uid="{00000000-0005-0000-0000-00005E020000}"/>
    <cellStyle name="Comma 27 8 2" xfId="3837" xr:uid="{00000000-0005-0000-0000-00005F020000}"/>
    <cellStyle name="Comma 27 9" xfId="442" xr:uid="{00000000-0005-0000-0000-000060020000}"/>
    <cellStyle name="Comma 27 9 2" xfId="3838" xr:uid="{00000000-0005-0000-0000-000061020000}"/>
    <cellStyle name="Comma 28" xfId="98" xr:uid="{00000000-0005-0000-0000-000062020000}"/>
    <cellStyle name="Comma 28 10" xfId="3839" xr:uid="{00000000-0005-0000-0000-000063020000}"/>
    <cellStyle name="Comma 28 2" xfId="443" xr:uid="{00000000-0005-0000-0000-000064020000}"/>
    <cellStyle name="Comma 28 2 2" xfId="3840" xr:uid="{00000000-0005-0000-0000-000065020000}"/>
    <cellStyle name="Comma 28 3" xfId="444" xr:uid="{00000000-0005-0000-0000-000066020000}"/>
    <cellStyle name="Comma 28 3 2" xfId="3841" xr:uid="{00000000-0005-0000-0000-000067020000}"/>
    <cellStyle name="Comma 28 4" xfId="445" xr:uid="{00000000-0005-0000-0000-000068020000}"/>
    <cellStyle name="Comma 28 4 2" xfId="3842" xr:uid="{00000000-0005-0000-0000-000069020000}"/>
    <cellStyle name="Comma 28 5" xfId="446" xr:uid="{00000000-0005-0000-0000-00006A020000}"/>
    <cellStyle name="Comma 28 5 2" xfId="3843" xr:uid="{00000000-0005-0000-0000-00006B020000}"/>
    <cellStyle name="Comma 28 6" xfId="447" xr:uid="{00000000-0005-0000-0000-00006C020000}"/>
    <cellStyle name="Comma 28 6 2" xfId="3844" xr:uid="{00000000-0005-0000-0000-00006D020000}"/>
    <cellStyle name="Comma 28 7" xfId="448" xr:uid="{00000000-0005-0000-0000-00006E020000}"/>
    <cellStyle name="Comma 28 7 2" xfId="3845" xr:uid="{00000000-0005-0000-0000-00006F020000}"/>
    <cellStyle name="Comma 28 8" xfId="449" xr:uid="{00000000-0005-0000-0000-000070020000}"/>
    <cellStyle name="Comma 28 8 2" xfId="3846" xr:uid="{00000000-0005-0000-0000-000071020000}"/>
    <cellStyle name="Comma 28 9" xfId="450" xr:uid="{00000000-0005-0000-0000-000072020000}"/>
    <cellStyle name="Comma 28 9 2" xfId="3847" xr:uid="{00000000-0005-0000-0000-000073020000}"/>
    <cellStyle name="Comma 29" xfId="99" xr:uid="{00000000-0005-0000-0000-000074020000}"/>
    <cellStyle name="Comma 29 2" xfId="3848" xr:uid="{00000000-0005-0000-0000-000075020000}"/>
    <cellStyle name="Comma 3" xfId="100" xr:uid="{00000000-0005-0000-0000-000076020000}"/>
    <cellStyle name="Comma 3 10" xfId="101" xr:uid="{00000000-0005-0000-0000-000077020000}"/>
    <cellStyle name="Comma 3 10 2" xfId="102" xr:uid="{00000000-0005-0000-0000-000078020000}"/>
    <cellStyle name="Comma 3 10 2 2" xfId="3850" xr:uid="{00000000-0005-0000-0000-000079020000}"/>
    <cellStyle name="Comma 3 10 3" xfId="103" xr:uid="{00000000-0005-0000-0000-00007A020000}"/>
    <cellStyle name="Comma 3 10 3 2" xfId="3851" xr:uid="{00000000-0005-0000-0000-00007B020000}"/>
    <cellStyle name="Comma 3 10 4" xfId="104" xr:uid="{00000000-0005-0000-0000-00007C020000}"/>
    <cellStyle name="Comma 3 10 4 2" xfId="3852" xr:uid="{00000000-0005-0000-0000-00007D020000}"/>
    <cellStyle name="Comma 3 10 5" xfId="451" xr:uid="{00000000-0005-0000-0000-00007E020000}"/>
    <cellStyle name="Comma 3 10 5 2" xfId="3853" xr:uid="{00000000-0005-0000-0000-00007F020000}"/>
    <cellStyle name="Comma 3 10 6" xfId="452" xr:uid="{00000000-0005-0000-0000-000080020000}"/>
    <cellStyle name="Comma 3 10 6 2" xfId="3854" xr:uid="{00000000-0005-0000-0000-000081020000}"/>
    <cellStyle name="Comma 3 10 7" xfId="3849" xr:uid="{00000000-0005-0000-0000-000082020000}"/>
    <cellStyle name="Comma 3 11" xfId="105" xr:uid="{00000000-0005-0000-0000-000083020000}"/>
    <cellStyle name="Comma 3 11 2" xfId="106" xr:uid="{00000000-0005-0000-0000-000084020000}"/>
    <cellStyle name="Comma 3 11 2 2" xfId="3856" xr:uid="{00000000-0005-0000-0000-000085020000}"/>
    <cellStyle name="Comma 3 11 3" xfId="107" xr:uid="{00000000-0005-0000-0000-000086020000}"/>
    <cellStyle name="Comma 3 11 3 2" xfId="3857" xr:uid="{00000000-0005-0000-0000-000087020000}"/>
    <cellStyle name="Comma 3 11 4" xfId="108" xr:uid="{00000000-0005-0000-0000-000088020000}"/>
    <cellStyle name="Comma 3 11 4 2" xfId="3858" xr:uid="{00000000-0005-0000-0000-000089020000}"/>
    <cellStyle name="Comma 3 11 5" xfId="453" xr:uid="{00000000-0005-0000-0000-00008A020000}"/>
    <cellStyle name="Comma 3 11 5 2" xfId="3859" xr:uid="{00000000-0005-0000-0000-00008B020000}"/>
    <cellStyle name="Comma 3 11 6" xfId="454" xr:uid="{00000000-0005-0000-0000-00008C020000}"/>
    <cellStyle name="Comma 3 11 6 2" xfId="3860" xr:uid="{00000000-0005-0000-0000-00008D020000}"/>
    <cellStyle name="Comma 3 11 7" xfId="3855" xr:uid="{00000000-0005-0000-0000-00008E020000}"/>
    <cellStyle name="Comma 3 12" xfId="109" xr:uid="{00000000-0005-0000-0000-00008F020000}"/>
    <cellStyle name="Comma 3 12 2" xfId="110" xr:uid="{00000000-0005-0000-0000-000090020000}"/>
    <cellStyle name="Comma 3 12 2 2" xfId="3861" xr:uid="{00000000-0005-0000-0000-000091020000}"/>
    <cellStyle name="Comma 3 12 3" xfId="455" xr:uid="{00000000-0005-0000-0000-000092020000}"/>
    <cellStyle name="Comma 3 12 3 2" xfId="3862" xr:uid="{00000000-0005-0000-0000-000093020000}"/>
    <cellStyle name="Comma 3 12 4" xfId="456" xr:uid="{00000000-0005-0000-0000-000094020000}"/>
    <cellStyle name="Comma 3 12 4 2" xfId="3863" xr:uid="{00000000-0005-0000-0000-000095020000}"/>
    <cellStyle name="Comma 3 12 5" xfId="457" xr:uid="{00000000-0005-0000-0000-000096020000}"/>
    <cellStyle name="Comma 3 12 5 2" xfId="3864" xr:uid="{00000000-0005-0000-0000-000097020000}"/>
    <cellStyle name="Comma 3 12 6" xfId="458" xr:uid="{00000000-0005-0000-0000-000098020000}"/>
    <cellStyle name="Comma 3 12 6 2" xfId="3865" xr:uid="{00000000-0005-0000-0000-000099020000}"/>
    <cellStyle name="Comma 3 13" xfId="111" xr:uid="{00000000-0005-0000-0000-00009A020000}"/>
    <cellStyle name="Comma 3 13 2" xfId="459" xr:uid="{00000000-0005-0000-0000-00009B020000}"/>
    <cellStyle name="Comma 3 13 2 2" xfId="3867" xr:uid="{00000000-0005-0000-0000-00009C020000}"/>
    <cellStyle name="Comma 3 13 3" xfId="460" xr:uid="{00000000-0005-0000-0000-00009D020000}"/>
    <cellStyle name="Comma 3 13 3 2" xfId="3868" xr:uid="{00000000-0005-0000-0000-00009E020000}"/>
    <cellStyle name="Comma 3 13 4" xfId="461" xr:uid="{00000000-0005-0000-0000-00009F020000}"/>
    <cellStyle name="Comma 3 13 4 2" xfId="3869" xr:uid="{00000000-0005-0000-0000-0000A0020000}"/>
    <cellStyle name="Comma 3 13 5" xfId="462" xr:uid="{00000000-0005-0000-0000-0000A1020000}"/>
    <cellStyle name="Comma 3 13 5 2" xfId="3870" xr:uid="{00000000-0005-0000-0000-0000A2020000}"/>
    <cellStyle name="Comma 3 13 6" xfId="463" xr:uid="{00000000-0005-0000-0000-0000A3020000}"/>
    <cellStyle name="Comma 3 13 6 2" xfId="3871" xr:uid="{00000000-0005-0000-0000-0000A4020000}"/>
    <cellStyle name="Comma 3 13 7" xfId="3866" xr:uid="{00000000-0005-0000-0000-0000A5020000}"/>
    <cellStyle name="Comma 3 14" xfId="464" xr:uid="{00000000-0005-0000-0000-0000A6020000}"/>
    <cellStyle name="Comma 3 14 2" xfId="465" xr:uid="{00000000-0005-0000-0000-0000A7020000}"/>
    <cellStyle name="Comma 3 14 2 2" xfId="3873" xr:uid="{00000000-0005-0000-0000-0000A8020000}"/>
    <cellStyle name="Comma 3 14 3" xfId="466" xr:uid="{00000000-0005-0000-0000-0000A9020000}"/>
    <cellStyle name="Comma 3 14 3 2" xfId="3874" xr:uid="{00000000-0005-0000-0000-0000AA020000}"/>
    <cellStyle name="Comma 3 14 4" xfId="467" xr:uid="{00000000-0005-0000-0000-0000AB020000}"/>
    <cellStyle name="Comma 3 14 4 2" xfId="3875" xr:uid="{00000000-0005-0000-0000-0000AC020000}"/>
    <cellStyle name="Comma 3 14 5" xfId="468" xr:uid="{00000000-0005-0000-0000-0000AD020000}"/>
    <cellStyle name="Comma 3 14 5 2" xfId="3876" xr:uid="{00000000-0005-0000-0000-0000AE020000}"/>
    <cellStyle name="Comma 3 14 6" xfId="469" xr:uid="{00000000-0005-0000-0000-0000AF020000}"/>
    <cellStyle name="Comma 3 14 6 2" xfId="3877" xr:uid="{00000000-0005-0000-0000-0000B0020000}"/>
    <cellStyle name="Comma 3 14 7" xfId="3872" xr:uid="{00000000-0005-0000-0000-0000B1020000}"/>
    <cellStyle name="Comma 3 15" xfId="470" xr:uid="{00000000-0005-0000-0000-0000B2020000}"/>
    <cellStyle name="Comma 3 15 2" xfId="471" xr:uid="{00000000-0005-0000-0000-0000B3020000}"/>
    <cellStyle name="Comma 3 15 2 2" xfId="3879" xr:uid="{00000000-0005-0000-0000-0000B4020000}"/>
    <cellStyle name="Comma 3 15 3" xfId="472" xr:uid="{00000000-0005-0000-0000-0000B5020000}"/>
    <cellStyle name="Comma 3 15 3 2" xfId="3880" xr:uid="{00000000-0005-0000-0000-0000B6020000}"/>
    <cellStyle name="Comma 3 15 4" xfId="473" xr:uid="{00000000-0005-0000-0000-0000B7020000}"/>
    <cellStyle name="Comma 3 15 4 2" xfId="3881" xr:uid="{00000000-0005-0000-0000-0000B8020000}"/>
    <cellStyle name="Comma 3 15 5" xfId="474" xr:uid="{00000000-0005-0000-0000-0000B9020000}"/>
    <cellStyle name="Comma 3 15 5 2" xfId="3882" xr:uid="{00000000-0005-0000-0000-0000BA020000}"/>
    <cellStyle name="Comma 3 15 6" xfId="475" xr:uid="{00000000-0005-0000-0000-0000BB020000}"/>
    <cellStyle name="Comma 3 15 6 2" xfId="3883" xr:uid="{00000000-0005-0000-0000-0000BC020000}"/>
    <cellStyle name="Comma 3 15 7" xfId="3878" xr:uid="{00000000-0005-0000-0000-0000BD020000}"/>
    <cellStyle name="Comma 3 16" xfId="476" xr:uid="{00000000-0005-0000-0000-0000BE020000}"/>
    <cellStyle name="Comma 3 16 2" xfId="477" xr:uid="{00000000-0005-0000-0000-0000BF020000}"/>
    <cellStyle name="Comma 3 16 2 2" xfId="3885" xr:uid="{00000000-0005-0000-0000-0000C0020000}"/>
    <cellStyle name="Comma 3 16 3" xfId="478" xr:uid="{00000000-0005-0000-0000-0000C1020000}"/>
    <cellStyle name="Comma 3 16 3 2" xfId="3886" xr:uid="{00000000-0005-0000-0000-0000C2020000}"/>
    <cellStyle name="Comma 3 16 4" xfId="479" xr:uid="{00000000-0005-0000-0000-0000C3020000}"/>
    <cellStyle name="Comma 3 16 4 2" xfId="3887" xr:uid="{00000000-0005-0000-0000-0000C4020000}"/>
    <cellStyle name="Comma 3 16 5" xfId="480" xr:uid="{00000000-0005-0000-0000-0000C5020000}"/>
    <cellStyle name="Comma 3 16 5 2" xfId="3888" xr:uid="{00000000-0005-0000-0000-0000C6020000}"/>
    <cellStyle name="Comma 3 16 6" xfId="481" xr:uid="{00000000-0005-0000-0000-0000C7020000}"/>
    <cellStyle name="Comma 3 16 6 2" xfId="3889" xr:uid="{00000000-0005-0000-0000-0000C8020000}"/>
    <cellStyle name="Comma 3 16 7" xfId="3884" xr:uid="{00000000-0005-0000-0000-0000C9020000}"/>
    <cellStyle name="Comma 3 17" xfId="482" xr:uid="{00000000-0005-0000-0000-0000CA020000}"/>
    <cellStyle name="Comma 3 17 2" xfId="483" xr:uid="{00000000-0005-0000-0000-0000CB020000}"/>
    <cellStyle name="Comma 3 17 2 2" xfId="3891" xr:uid="{00000000-0005-0000-0000-0000CC020000}"/>
    <cellStyle name="Comma 3 17 3" xfId="484" xr:uid="{00000000-0005-0000-0000-0000CD020000}"/>
    <cellStyle name="Comma 3 17 3 2" xfId="3892" xr:uid="{00000000-0005-0000-0000-0000CE020000}"/>
    <cellStyle name="Comma 3 17 4" xfId="485" xr:uid="{00000000-0005-0000-0000-0000CF020000}"/>
    <cellStyle name="Comma 3 17 4 2" xfId="3893" xr:uid="{00000000-0005-0000-0000-0000D0020000}"/>
    <cellStyle name="Comma 3 17 5" xfId="486" xr:uid="{00000000-0005-0000-0000-0000D1020000}"/>
    <cellStyle name="Comma 3 17 5 2" xfId="3894" xr:uid="{00000000-0005-0000-0000-0000D2020000}"/>
    <cellStyle name="Comma 3 17 6" xfId="487" xr:uid="{00000000-0005-0000-0000-0000D3020000}"/>
    <cellStyle name="Comma 3 17 6 2" xfId="3895" xr:uid="{00000000-0005-0000-0000-0000D4020000}"/>
    <cellStyle name="Comma 3 17 7" xfId="3890" xr:uid="{00000000-0005-0000-0000-0000D5020000}"/>
    <cellStyle name="Comma 3 18" xfId="488" xr:uid="{00000000-0005-0000-0000-0000D6020000}"/>
    <cellStyle name="Comma 3 18 2" xfId="489" xr:uid="{00000000-0005-0000-0000-0000D7020000}"/>
    <cellStyle name="Comma 3 18 2 2" xfId="3897" xr:uid="{00000000-0005-0000-0000-0000D8020000}"/>
    <cellStyle name="Comma 3 18 3" xfId="490" xr:uid="{00000000-0005-0000-0000-0000D9020000}"/>
    <cellStyle name="Comma 3 18 3 2" xfId="3898" xr:uid="{00000000-0005-0000-0000-0000DA020000}"/>
    <cellStyle name="Comma 3 18 4" xfId="491" xr:uid="{00000000-0005-0000-0000-0000DB020000}"/>
    <cellStyle name="Comma 3 18 4 2" xfId="3899" xr:uid="{00000000-0005-0000-0000-0000DC020000}"/>
    <cellStyle name="Comma 3 18 5" xfId="492" xr:uid="{00000000-0005-0000-0000-0000DD020000}"/>
    <cellStyle name="Comma 3 18 5 2" xfId="3900" xr:uid="{00000000-0005-0000-0000-0000DE020000}"/>
    <cellStyle name="Comma 3 18 6" xfId="493" xr:uid="{00000000-0005-0000-0000-0000DF020000}"/>
    <cellStyle name="Comma 3 18 6 2" xfId="3901" xr:uid="{00000000-0005-0000-0000-0000E0020000}"/>
    <cellStyle name="Comma 3 18 7" xfId="3896" xr:uid="{00000000-0005-0000-0000-0000E1020000}"/>
    <cellStyle name="Comma 3 19" xfId="494" xr:uid="{00000000-0005-0000-0000-0000E2020000}"/>
    <cellStyle name="Comma 3 19 2" xfId="495" xr:uid="{00000000-0005-0000-0000-0000E3020000}"/>
    <cellStyle name="Comma 3 19 2 2" xfId="3903" xr:uid="{00000000-0005-0000-0000-0000E4020000}"/>
    <cellStyle name="Comma 3 19 3" xfId="496" xr:uid="{00000000-0005-0000-0000-0000E5020000}"/>
    <cellStyle name="Comma 3 19 3 2" xfId="3904" xr:uid="{00000000-0005-0000-0000-0000E6020000}"/>
    <cellStyle name="Comma 3 19 4" xfId="497" xr:uid="{00000000-0005-0000-0000-0000E7020000}"/>
    <cellStyle name="Comma 3 19 4 2" xfId="3905" xr:uid="{00000000-0005-0000-0000-0000E8020000}"/>
    <cellStyle name="Comma 3 19 5" xfId="498" xr:uid="{00000000-0005-0000-0000-0000E9020000}"/>
    <cellStyle name="Comma 3 19 5 2" xfId="3906" xr:uid="{00000000-0005-0000-0000-0000EA020000}"/>
    <cellStyle name="Comma 3 19 6" xfId="499" xr:uid="{00000000-0005-0000-0000-0000EB020000}"/>
    <cellStyle name="Comma 3 19 6 2" xfId="3907" xr:uid="{00000000-0005-0000-0000-0000EC020000}"/>
    <cellStyle name="Comma 3 19 7" xfId="3902" xr:uid="{00000000-0005-0000-0000-0000ED020000}"/>
    <cellStyle name="Comma 3 2" xfId="112" xr:uid="{00000000-0005-0000-0000-0000EE020000}"/>
    <cellStyle name="Comma 3 2 2" xfId="113" xr:uid="{00000000-0005-0000-0000-0000EF020000}"/>
    <cellStyle name="Comma 3 2 2 2" xfId="3909" xr:uid="{00000000-0005-0000-0000-0000F0020000}"/>
    <cellStyle name="Comma 3 2 3" xfId="114" xr:uid="{00000000-0005-0000-0000-0000F1020000}"/>
    <cellStyle name="Comma 3 2 3 2" xfId="3910" xr:uid="{00000000-0005-0000-0000-0000F2020000}"/>
    <cellStyle name="Comma 3 2 4" xfId="115" xr:uid="{00000000-0005-0000-0000-0000F3020000}"/>
    <cellStyle name="Comma 3 2 4 2" xfId="3911" xr:uid="{00000000-0005-0000-0000-0000F4020000}"/>
    <cellStyle name="Comma 3 2 5" xfId="500" xr:uid="{00000000-0005-0000-0000-0000F5020000}"/>
    <cellStyle name="Comma 3 2 5 2" xfId="3912" xr:uid="{00000000-0005-0000-0000-0000F6020000}"/>
    <cellStyle name="Comma 3 2 6" xfId="501" xr:uid="{00000000-0005-0000-0000-0000F7020000}"/>
    <cellStyle name="Comma 3 2 6 2" xfId="3913" xr:uid="{00000000-0005-0000-0000-0000F8020000}"/>
    <cellStyle name="Comma 3 2 7" xfId="502" xr:uid="{00000000-0005-0000-0000-0000F9020000}"/>
    <cellStyle name="Comma 3 2 7 2" xfId="3914" xr:uid="{00000000-0005-0000-0000-0000FA020000}"/>
    <cellStyle name="Comma 3 2 8" xfId="3908" xr:uid="{00000000-0005-0000-0000-0000FB020000}"/>
    <cellStyle name="Comma 3 20" xfId="503" xr:uid="{00000000-0005-0000-0000-0000FC020000}"/>
    <cellStyle name="Comma 3 20 2" xfId="504" xr:uid="{00000000-0005-0000-0000-0000FD020000}"/>
    <cellStyle name="Comma 3 20 2 2" xfId="3916" xr:uid="{00000000-0005-0000-0000-0000FE020000}"/>
    <cellStyle name="Comma 3 20 3" xfId="505" xr:uid="{00000000-0005-0000-0000-0000FF020000}"/>
    <cellStyle name="Comma 3 20 3 2" xfId="3917" xr:uid="{00000000-0005-0000-0000-000000030000}"/>
    <cellStyle name="Comma 3 20 4" xfId="506" xr:uid="{00000000-0005-0000-0000-000001030000}"/>
    <cellStyle name="Comma 3 20 4 2" xfId="3918" xr:uid="{00000000-0005-0000-0000-000002030000}"/>
    <cellStyle name="Comma 3 20 5" xfId="507" xr:uid="{00000000-0005-0000-0000-000003030000}"/>
    <cellStyle name="Comma 3 20 5 2" xfId="3919" xr:uid="{00000000-0005-0000-0000-000004030000}"/>
    <cellStyle name="Comma 3 20 6" xfId="508" xr:uid="{00000000-0005-0000-0000-000005030000}"/>
    <cellStyle name="Comma 3 20 6 2" xfId="3920" xr:uid="{00000000-0005-0000-0000-000006030000}"/>
    <cellStyle name="Comma 3 20 7" xfId="3915" xr:uid="{00000000-0005-0000-0000-000007030000}"/>
    <cellStyle name="Comma 3 21" xfId="509" xr:uid="{00000000-0005-0000-0000-000008030000}"/>
    <cellStyle name="Comma 3 21 2" xfId="510" xr:uid="{00000000-0005-0000-0000-000009030000}"/>
    <cellStyle name="Comma 3 21 2 2" xfId="3922" xr:uid="{00000000-0005-0000-0000-00000A030000}"/>
    <cellStyle name="Comma 3 21 3" xfId="511" xr:uid="{00000000-0005-0000-0000-00000B030000}"/>
    <cellStyle name="Comma 3 21 3 2" xfId="3923" xr:uid="{00000000-0005-0000-0000-00000C030000}"/>
    <cellStyle name="Comma 3 21 4" xfId="512" xr:uid="{00000000-0005-0000-0000-00000D030000}"/>
    <cellStyle name="Comma 3 21 4 2" xfId="3924" xr:uid="{00000000-0005-0000-0000-00000E030000}"/>
    <cellStyle name="Comma 3 21 5" xfId="513" xr:uid="{00000000-0005-0000-0000-00000F030000}"/>
    <cellStyle name="Comma 3 21 5 2" xfId="3925" xr:uid="{00000000-0005-0000-0000-000010030000}"/>
    <cellStyle name="Comma 3 21 6" xfId="514" xr:uid="{00000000-0005-0000-0000-000011030000}"/>
    <cellStyle name="Comma 3 21 6 2" xfId="3926" xr:uid="{00000000-0005-0000-0000-000012030000}"/>
    <cellStyle name="Comma 3 21 7" xfId="3921" xr:uid="{00000000-0005-0000-0000-000013030000}"/>
    <cellStyle name="Comma 3 22" xfId="515" xr:uid="{00000000-0005-0000-0000-000014030000}"/>
    <cellStyle name="Comma 3 22 2" xfId="516" xr:uid="{00000000-0005-0000-0000-000015030000}"/>
    <cellStyle name="Comma 3 22 2 2" xfId="3928" xr:uid="{00000000-0005-0000-0000-000016030000}"/>
    <cellStyle name="Comma 3 22 3" xfId="517" xr:uid="{00000000-0005-0000-0000-000017030000}"/>
    <cellStyle name="Comma 3 22 3 2" xfId="3929" xr:uid="{00000000-0005-0000-0000-000018030000}"/>
    <cellStyle name="Comma 3 22 4" xfId="518" xr:uid="{00000000-0005-0000-0000-000019030000}"/>
    <cellStyle name="Comma 3 22 4 2" xfId="3930" xr:uid="{00000000-0005-0000-0000-00001A030000}"/>
    <cellStyle name="Comma 3 22 5" xfId="519" xr:uid="{00000000-0005-0000-0000-00001B030000}"/>
    <cellStyle name="Comma 3 22 5 2" xfId="3931" xr:uid="{00000000-0005-0000-0000-00001C030000}"/>
    <cellStyle name="Comma 3 22 6" xfId="520" xr:uid="{00000000-0005-0000-0000-00001D030000}"/>
    <cellStyle name="Comma 3 22 6 2" xfId="3932" xr:uid="{00000000-0005-0000-0000-00001E030000}"/>
    <cellStyle name="Comma 3 22 7" xfId="3927" xr:uid="{00000000-0005-0000-0000-00001F030000}"/>
    <cellStyle name="Comma 3 23" xfId="521" xr:uid="{00000000-0005-0000-0000-000020030000}"/>
    <cellStyle name="Comma 3 23 2" xfId="522" xr:uid="{00000000-0005-0000-0000-000021030000}"/>
    <cellStyle name="Comma 3 23 2 2" xfId="3934" xr:uid="{00000000-0005-0000-0000-000022030000}"/>
    <cellStyle name="Comma 3 23 3" xfId="523" xr:uid="{00000000-0005-0000-0000-000023030000}"/>
    <cellStyle name="Comma 3 23 3 2" xfId="3935" xr:uid="{00000000-0005-0000-0000-000024030000}"/>
    <cellStyle name="Comma 3 23 4" xfId="524" xr:uid="{00000000-0005-0000-0000-000025030000}"/>
    <cellStyle name="Comma 3 23 4 2" xfId="3936" xr:uid="{00000000-0005-0000-0000-000026030000}"/>
    <cellStyle name="Comma 3 23 5" xfId="525" xr:uid="{00000000-0005-0000-0000-000027030000}"/>
    <cellStyle name="Comma 3 23 5 2" xfId="3937" xr:uid="{00000000-0005-0000-0000-000028030000}"/>
    <cellStyle name="Comma 3 23 6" xfId="526" xr:uid="{00000000-0005-0000-0000-000029030000}"/>
    <cellStyle name="Comma 3 23 6 2" xfId="3938" xr:uid="{00000000-0005-0000-0000-00002A030000}"/>
    <cellStyle name="Comma 3 23 7" xfId="3933" xr:uid="{00000000-0005-0000-0000-00002B030000}"/>
    <cellStyle name="Comma 3 24" xfId="527" xr:uid="{00000000-0005-0000-0000-00002C030000}"/>
    <cellStyle name="Comma 3 24 2" xfId="528" xr:uid="{00000000-0005-0000-0000-00002D030000}"/>
    <cellStyle name="Comma 3 24 2 2" xfId="3940" xr:uid="{00000000-0005-0000-0000-00002E030000}"/>
    <cellStyle name="Comma 3 24 3" xfId="529" xr:uid="{00000000-0005-0000-0000-00002F030000}"/>
    <cellStyle name="Comma 3 24 3 2" xfId="3941" xr:uid="{00000000-0005-0000-0000-000030030000}"/>
    <cellStyle name="Comma 3 24 4" xfId="530" xr:uid="{00000000-0005-0000-0000-000031030000}"/>
    <cellStyle name="Comma 3 24 4 2" xfId="3942" xr:uid="{00000000-0005-0000-0000-000032030000}"/>
    <cellStyle name="Comma 3 24 5" xfId="531" xr:uid="{00000000-0005-0000-0000-000033030000}"/>
    <cellStyle name="Comma 3 24 5 2" xfId="3943" xr:uid="{00000000-0005-0000-0000-000034030000}"/>
    <cellStyle name="Comma 3 24 6" xfId="532" xr:uid="{00000000-0005-0000-0000-000035030000}"/>
    <cellStyle name="Comma 3 24 6 2" xfId="3944" xr:uid="{00000000-0005-0000-0000-000036030000}"/>
    <cellStyle name="Comma 3 24 7" xfId="3939" xr:uid="{00000000-0005-0000-0000-000037030000}"/>
    <cellStyle name="Comma 3 25" xfId="533" xr:uid="{00000000-0005-0000-0000-000038030000}"/>
    <cellStyle name="Comma 3 25 2" xfId="534" xr:uid="{00000000-0005-0000-0000-000039030000}"/>
    <cellStyle name="Comma 3 25 2 2" xfId="3946" xr:uid="{00000000-0005-0000-0000-00003A030000}"/>
    <cellStyle name="Comma 3 25 3" xfId="535" xr:uid="{00000000-0005-0000-0000-00003B030000}"/>
    <cellStyle name="Comma 3 25 3 2" xfId="3947" xr:uid="{00000000-0005-0000-0000-00003C030000}"/>
    <cellStyle name="Comma 3 25 4" xfId="536" xr:uid="{00000000-0005-0000-0000-00003D030000}"/>
    <cellStyle name="Comma 3 25 4 2" xfId="3948" xr:uid="{00000000-0005-0000-0000-00003E030000}"/>
    <cellStyle name="Comma 3 25 5" xfId="537" xr:uid="{00000000-0005-0000-0000-00003F030000}"/>
    <cellStyle name="Comma 3 25 5 2" xfId="3949" xr:uid="{00000000-0005-0000-0000-000040030000}"/>
    <cellStyle name="Comma 3 25 6" xfId="538" xr:uid="{00000000-0005-0000-0000-000041030000}"/>
    <cellStyle name="Comma 3 25 6 2" xfId="3950" xr:uid="{00000000-0005-0000-0000-000042030000}"/>
    <cellStyle name="Comma 3 25 7" xfId="3945" xr:uid="{00000000-0005-0000-0000-000043030000}"/>
    <cellStyle name="Comma 3 26" xfId="539" xr:uid="{00000000-0005-0000-0000-000044030000}"/>
    <cellStyle name="Comma 3 26 2" xfId="540" xr:uid="{00000000-0005-0000-0000-000045030000}"/>
    <cellStyle name="Comma 3 26 2 2" xfId="3952" xr:uid="{00000000-0005-0000-0000-000046030000}"/>
    <cellStyle name="Comma 3 26 3" xfId="541" xr:uid="{00000000-0005-0000-0000-000047030000}"/>
    <cellStyle name="Comma 3 26 3 2" xfId="3953" xr:uid="{00000000-0005-0000-0000-000048030000}"/>
    <cellStyle name="Comma 3 26 4" xfId="3951" xr:uid="{00000000-0005-0000-0000-000049030000}"/>
    <cellStyle name="Comma 3 27" xfId="542" xr:uid="{00000000-0005-0000-0000-00004A030000}"/>
    <cellStyle name="Comma 3 27 2" xfId="3954" xr:uid="{00000000-0005-0000-0000-00004B030000}"/>
    <cellStyle name="Comma 3 28" xfId="543" xr:uid="{00000000-0005-0000-0000-00004C030000}"/>
    <cellStyle name="Comma 3 28 2" xfId="3955" xr:uid="{00000000-0005-0000-0000-00004D030000}"/>
    <cellStyle name="Comma 3 29" xfId="544" xr:uid="{00000000-0005-0000-0000-00004E030000}"/>
    <cellStyle name="Comma 3 29 2" xfId="3956" xr:uid="{00000000-0005-0000-0000-00004F030000}"/>
    <cellStyle name="Comma 3 3" xfId="116" xr:uid="{00000000-0005-0000-0000-000050030000}"/>
    <cellStyle name="Comma 3 3 2" xfId="117" xr:uid="{00000000-0005-0000-0000-000051030000}"/>
    <cellStyle name="Comma 3 3 2 2" xfId="545" xr:uid="{00000000-0005-0000-0000-000052030000}"/>
    <cellStyle name="Comma 3 3 2 2 2" xfId="3959" xr:uid="{00000000-0005-0000-0000-000053030000}"/>
    <cellStyle name="Comma 3 3 2 3" xfId="3958" xr:uid="{00000000-0005-0000-0000-000054030000}"/>
    <cellStyle name="Comma 3 3 3" xfId="118" xr:uid="{00000000-0005-0000-0000-000055030000}"/>
    <cellStyle name="Comma 3 3 3 2" xfId="546" xr:uid="{00000000-0005-0000-0000-000056030000}"/>
    <cellStyle name="Comma 3 3 3 2 2" xfId="3961" xr:uid="{00000000-0005-0000-0000-000057030000}"/>
    <cellStyle name="Comma 3 3 3 3" xfId="3960" xr:uid="{00000000-0005-0000-0000-000058030000}"/>
    <cellStyle name="Comma 3 3 4" xfId="547" xr:uid="{00000000-0005-0000-0000-000059030000}"/>
    <cellStyle name="Comma 3 3 4 2" xfId="3962" xr:uid="{00000000-0005-0000-0000-00005A030000}"/>
    <cellStyle name="Comma 3 3 5" xfId="3957" xr:uid="{00000000-0005-0000-0000-00005B030000}"/>
    <cellStyle name="Comma 3 30" xfId="548" xr:uid="{00000000-0005-0000-0000-00005C030000}"/>
    <cellStyle name="Comma 3 30 2" xfId="3963" xr:uid="{00000000-0005-0000-0000-00005D030000}"/>
    <cellStyle name="Comma 3 31" xfId="549" xr:uid="{00000000-0005-0000-0000-00005E030000}"/>
    <cellStyle name="Comma 3 31 2" xfId="3964" xr:uid="{00000000-0005-0000-0000-00005F030000}"/>
    <cellStyle name="Comma 3 32" xfId="550" xr:uid="{00000000-0005-0000-0000-000060030000}"/>
    <cellStyle name="Comma 3 32 2" xfId="3965" xr:uid="{00000000-0005-0000-0000-000061030000}"/>
    <cellStyle name="Comma 3 33" xfId="551" xr:uid="{00000000-0005-0000-0000-000062030000}"/>
    <cellStyle name="Comma 3 33 2" xfId="3966" xr:uid="{00000000-0005-0000-0000-000063030000}"/>
    <cellStyle name="Comma 3 34" xfId="2361" xr:uid="{00000000-0005-0000-0000-000064030000}"/>
    <cellStyle name="Comma 3 34 2" xfId="2887" xr:uid="{00000000-0005-0000-0000-000065030000}"/>
    <cellStyle name="Comma 3 35" xfId="2592" xr:uid="{00000000-0005-0000-0000-000066030000}"/>
    <cellStyle name="Comma 3 35 2" xfId="3118" xr:uid="{00000000-0005-0000-0000-000067030000}"/>
    <cellStyle name="Comma 3 36" xfId="2705" xr:uid="{00000000-0005-0000-0000-000068030000}"/>
    <cellStyle name="Comma 3 36 2" xfId="3208" xr:uid="{00000000-0005-0000-0000-000069030000}"/>
    <cellStyle name="Comma 3 37" xfId="2742" xr:uid="{00000000-0005-0000-0000-00006A030000}"/>
    <cellStyle name="Comma 3 4" xfId="119" xr:uid="{00000000-0005-0000-0000-00006B030000}"/>
    <cellStyle name="Comma 3 4 2" xfId="120" xr:uid="{00000000-0005-0000-0000-00006C030000}"/>
    <cellStyle name="Comma 3 4 2 2" xfId="552" xr:uid="{00000000-0005-0000-0000-00006D030000}"/>
    <cellStyle name="Comma 3 4 2 2 2" xfId="3969" xr:uid="{00000000-0005-0000-0000-00006E030000}"/>
    <cellStyle name="Comma 3 4 2 3" xfId="3968" xr:uid="{00000000-0005-0000-0000-00006F030000}"/>
    <cellStyle name="Comma 3 4 3" xfId="121" xr:uid="{00000000-0005-0000-0000-000070030000}"/>
    <cellStyle name="Comma 3 4 3 2" xfId="553" xr:uid="{00000000-0005-0000-0000-000071030000}"/>
    <cellStyle name="Comma 3 4 3 2 2" xfId="3971" xr:uid="{00000000-0005-0000-0000-000072030000}"/>
    <cellStyle name="Comma 3 4 3 3" xfId="3970" xr:uid="{00000000-0005-0000-0000-000073030000}"/>
    <cellStyle name="Comma 3 4 4" xfId="554" xr:uid="{00000000-0005-0000-0000-000074030000}"/>
    <cellStyle name="Comma 3 4 4 2" xfId="3972" xr:uid="{00000000-0005-0000-0000-000075030000}"/>
    <cellStyle name="Comma 3 4 5" xfId="3967" xr:uid="{00000000-0005-0000-0000-000076030000}"/>
    <cellStyle name="Comma 3 5" xfId="122" xr:uid="{00000000-0005-0000-0000-000077030000}"/>
    <cellStyle name="Comma 3 5 2" xfId="123" xr:uid="{00000000-0005-0000-0000-000078030000}"/>
    <cellStyle name="Comma 3 5 2 10" xfId="124" xr:uid="{00000000-0005-0000-0000-000079030000}"/>
    <cellStyle name="Comma 3 5 2 10 2" xfId="3975" xr:uid="{00000000-0005-0000-0000-00007A030000}"/>
    <cellStyle name="Comma 3 5 2 11" xfId="125" xr:uid="{00000000-0005-0000-0000-00007B030000}"/>
    <cellStyle name="Comma 3 5 2 11 2" xfId="3976" xr:uid="{00000000-0005-0000-0000-00007C030000}"/>
    <cellStyle name="Comma 3 5 2 12" xfId="126" xr:uid="{00000000-0005-0000-0000-00007D030000}"/>
    <cellStyle name="Comma 3 5 2 12 2" xfId="3977" xr:uid="{00000000-0005-0000-0000-00007E030000}"/>
    <cellStyle name="Comma 3 5 2 13" xfId="127" xr:uid="{00000000-0005-0000-0000-00007F030000}"/>
    <cellStyle name="Comma 3 5 2 13 2" xfId="3978" xr:uid="{00000000-0005-0000-0000-000080030000}"/>
    <cellStyle name="Comma 3 5 2 14" xfId="128" xr:uid="{00000000-0005-0000-0000-000081030000}"/>
    <cellStyle name="Comma 3 5 2 14 2" xfId="3979" xr:uid="{00000000-0005-0000-0000-000082030000}"/>
    <cellStyle name="Comma 3 5 2 15" xfId="129" xr:uid="{00000000-0005-0000-0000-000083030000}"/>
    <cellStyle name="Comma 3 5 2 15 2" xfId="3980" xr:uid="{00000000-0005-0000-0000-000084030000}"/>
    <cellStyle name="Comma 3 5 2 16" xfId="130" xr:uid="{00000000-0005-0000-0000-000085030000}"/>
    <cellStyle name="Comma 3 5 2 16 2" xfId="3981" xr:uid="{00000000-0005-0000-0000-000086030000}"/>
    <cellStyle name="Comma 3 5 2 17" xfId="131" xr:uid="{00000000-0005-0000-0000-000087030000}"/>
    <cellStyle name="Comma 3 5 2 17 2" xfId="132" xr:uid="{00000000-0005-0000-0000-000088030000}"/>
    <cellStyle name="Comma 3 5 2 17 2 2" xfId="3983" xr:uid="{00000000-0005-0000-0000-000089030000}"/>
    <cellStyle name="Comma 3 5 2 17 3" xfId="133" xr:uid="{00000000-0005-0000-0000-00008A030000}"/>
    <cellStyle name="Comma 3 5 2 17 3 2" xfId="3984" xr:uid="{00000000-0005-0000-0000-00008B030000}"/>
    <cellStyle name="Comma 3 5 2 17 4" xfId="3982" xr:uid="{00000000-0005-0000-0000-00008C030000}"/>
    <cellStyle name="Comma 3 5 2 18" xfId="134" xr:uid="{00000000-0005-0000-0000-00008D030000}"/>
    <cellStyle name="Comma 3 5 2 19" xfId="135" xr:uid="{00000000-0005-0000-0000-00008E030000}"/>
    <cellStyle name="Comma 3 5 2 2" xfId="136" xr:uid="{00000000-0005-0000-0000-00008F030000}"/>
    <cellStyle name="Comma 3 5 2 2 2" xfId="137" xr:uid="{00000000-0005-0000-0000-000090030000}"/>
    <cellStyle name="Comma 3 5 2 2 2 2" xfId="3986" xr:uid="{00000000-0005-0000-0000-000091030000}"/>
    <cellStyle name="Comma 3 5 2 2 3" xfId="3985" xr:uid="{00000000-0005-0000-0000-000092030000}"/>
    <cellStyle name="Comma 3 5 2 20" xfId="138" xr:uid="{00000000-0005-0000-0000-000093030000}"/>
    <cellStyle name="Comma 3 5 2 21" xfId="3974" xr:uid="{00000000-0005-0000-0000-000094030000}"/>
    <cellStyle name="Comma 3 5 2 3" xfId="139" xr:uid="{00000000-0005-0000-0000-000095030000}"/>
    <cellStyle name="Comma 3 5 2 3 2" xfId="3987" xr:uid="{00000000-0005-0000-0000-000096030000}"/>
    <cellStyle name="Comma 3 5 2 4" xfId="140" xr:uid="{00000000-0005-0000-0000-000097030000}"/>
    <cellStyle name="Comma 3 5 2 4 2" xfId="3988" xr:uid="{00000000-0005-0000-0000-000098030000}"/>
    <cellStyle name="Comma 3 5 2 5" xfId="141" xr:uid="{00000000-0005-0000-0000-000099030000}"/>
    <cellStyle name="Comma 3 5 2 5 2" xfId="3989" xr:uid="{00000000-0005-0000-0000-00009A030000}"/>
    <cellStyle name="Comma 3 5 2 6" xfId="142" xr:uid="{00000000-0005-0000-0000-00009B030000}"/>
    <cellStyle name="Comma 3 5 2 6 2" xfId="3990" xr:uid="{00000000-0005-0000-0000-00009C030000}"/>
    <cellStyle name="Comma 3 5 2 7" xfId="143" xr:uid="{00000000-0005-0000-0000-00009D030000}"/>
    <cellStyle name="Comma 3 5 2 7 2" xfId="3991" xr:uid="{00000000-0005-0000-0000-00009E030000}"/>
    <cellStyle name="Comma 3 5 2 8" xfId="144" xr:uid="{00000000-0005-0000-0000-00009F030000}"/>
    <cellStyle name="Comma 3 5 2 8 2" xfId="3992" xr:uid="{00000000-0005-0000-0000-0000A0030000}"/>
    <cellStyle name="Comma 3 5 2 9" xfId="145" xr:uid="{00000000-0005-0000-0000-0000A1030000}"/>
    <cellStyle name="Comma 3 5 2 9 2" xfId="3993" xr:uid="{00000000-0005-0000-0000-0000A2030000}"/>
    <cellStyle name="Comma 3 5 3" xfId="146" xr:uid="{00000000-0005-0000-0000-0000A3030000}"/>
    <cellStyle name="Comma 3 5 3 2" xfId="555" xr:uid="{00000000-0005-0000-0000-0000A4030000}"/>
    <cellStyle name="Comma 3 5 3 2 2" xfId="3995" xr:uid="{00000000-0005-0000-0000-0000A5030000}"/>
    <cellStyle name="Comma 3 5 3 3" xfId="3994" xr:uid="{00000000-0005-0000-0000-0000A6030000}"/>
    <cellStyle name="Comma 3 5 4" xfId="147" xr:uid="{00000000-0005-0000-0000-0000A7030000}"/>
    <cellStyle name="Comma 3 5 4 2" xfId="3996" xr:uid="{00000000-0005-0000-0000-0000A8030000}"/>
    <cellStyle name="Comma 3 5 5" xfId="3973" xr:uid="{00000000-0005-0000-0000-0000A9030000}"/>
    <cellStyle name="Comma 3 6" xfId="148" xr:uid="{00000000-0005-0000-0000-0000AA030000}"/>
    <cellStyle name="Comma 3 6 2" xfId="149" xr:uid="{00000000-0005-0000-0000-0000AB030000}"/>
    <cellStyle name="Comma 3 6 2 2" xfId="556" xr:uid="{00000000-0005-0000-0000-0000AC030000}"/>
    <cellStyle name="Comma 3 6 2 2 2" xfId="3999" xr:uid="{00000000-0005-0000-0000-0000AD030000}"/>
    <cellStyle name="Comma 3 6 2 3" xfId="3998" xr:uid="{00000000-0005-0000-0000-0000AE030000}"/>
    <cellStyle name="Comma 3 6 3" xfId="150" xr:uid="{00000000-0005-0000-0000-0000AF030000}"/>
    <cellStyle name="Comma 3 6 3 2" xfId="557" xr:uid="{00000000-0005-0000-0000-0000B0030000}"/>
    <cellStyle name="Comma 3 6 3 2 2" xfId="4001" xr:uid="{00000000-0005-0000-0000-0000B1030000}"/>
    <cellStyle name="Comma 3 6 3 3" xfId="4000" xr:uid="{00000000-0005-0000-0000-0000B2030000}"/>
    <cellStyle name="Comma 3 6 4" xfId="558" xr:uid="{00000000-0005-0000-0000-0000B3030000}"/>
    <cellStyle name="Comma 3 6 4 2" xfId="4002" xr:uid="{00000000-0005-0000-0000-0000B4030000}"/>
    <cellStyle name="Comma 3 6 5" xfId="3997" xr:uid="{00000000-0005-0000-0000-0000B5030000}"/>
    <cellStyle name="Comma 3 7" xfId="151" xr:uid="{00000000-0005-0000-0000-0000B6030000}"/>
    <cellStyle name="Comma 3 7 2" xfId="152" xr:uid="{00000000-0005-0000-0000-0000B7030000}"/>
    <cellStyle name="Comma 3 7 2 2" xfId="559" xr:uid="{00000000-0005-0000-0000-0000B8030000}"/>
    <cellStyle name="Comma 3 7 2 2 2" xfId="4005" xr:uid="{00000000-0005-0000-0000-0000B9030000}"/>
    <cellStyle name="Comma 3 7 2 3" xfId="4004" xr:uid="{00000000-0005-0000-0000-0000BA030000}"/>
    <cellStyle name="Comma 3 7 3" xfId="153" xr:uid="{00000000-0005-0000-0000-0000BB030000}"/>
    <cellStyle name="Comma 3 7 3 2" xfId="560" xr:uid="{00000000-0005-0000-0000-0000BC030000}"/>
    <cellStyle name="Comma 3 7 3 2 2" xfId="4007" xr:uid="{00000000-0005-0000-0000-0000BD030000}"/>
    <cellStyle name="Comma 3 7 3 3" xfId="4006" xr:uid="{00000000-0005-0000-0000-0000BE030000}"/>
    <cellStyle name="Comma 3 7 4" xfId="561" xr:uid="{00000000-0005-0000-0000-0000BF030000}"/>
    <cellStyle name="Comma 3 7 4 2" xfId="4008" xr:uid="{00000000-0005-0000-0000-0000C0030000}"/>
    <cellStyle name="Comma 3 7 5" xfId="4003" xr:uid="{00000000-0005-0000-0000-0000C1030000}"/>
    <cellStyle name="Comma 3 8" xfId="154" xr:uid="{00000000-0005-0000-0000-0000C2030000}"/>
    <cellStyle name="Comma 3 8 2" xfId="155" xr:uid="{00000000-0005-0000-0000-0000C3030000}"/>
    <cellStyle name="Comma 3 8 2 2" xfId="4010" xr:uid="{00000000-0005-0000-0000-0000C4030000}"/>
    <cellStyle name="Comma 3 8 3" xfId="156" xr:uid="{00000000-0005-0000-0000-0000C5030000}"/>
    <cellStyle name="Comma 3 8 3 2" xfId="4011" xr:uid="{00000000-0005-0000-0000-0000C6030000}"/>
    <cellStyle name="Comma 3 8 4" xfId="157" xr:uid="{00000000-0005-0000-0000-0000C7030000}"/>
    <cellStyle name="Comma 3 8 4 2" xfId="4012" xr:uid="{00000000-0005-0000-0000-0000C8030000}"/>
    <cellStyle name="Comma 3 8 5" xfId="562" xr:uid="{00000000-0005-0000-0000-0000C9030000}"/>
    <cellStyle name="Comma 3 8 5 2" xfId="4013" xr:uid="{00000000-0005-0000-0000-0000CA030000}"/>
    <cellStyle name="Comma 3 8 6" xfId="563" xr:uid="{00000000-0005-0000-0000-0000CB030000}"/>
    <cellStyle name="Comma 3 8 6 2" xfId="4014" xr:uid="{00000000-0005-0000-0000-0000CC030000}"/>
    <cellStyle name="Comma 3 8 7" xfId="4009" xr:uid="{00000000-0005-0000-0000-0000CD030000}"/>
    <cellStyle name="Comma 3 9" xfId="158" xr:uid="{00000000-0005-0000-0000-0000CE030000}"/>
    <cellStyle name="Comma 3 9 2" xfId="159" xr:uid="{00000000-0005-0000-0000-0000CF030000}"/>
    <cellStyle name="Comma 3 9 2 2" xfId="4016" xr:uid="{00000000-0005-0000-0000-0000D0030000}"/>
    <cellStyle name="Comma 3 9 3" xfId="160" xr:uid="{00000000-0005-0000-0000-0000D1030000}"/>
    <cellStyle name="Comma 3 9 3 2" xfId="4017" xr:uid="{00000000-0005-0000-0000-0000D2030000}"/>
    <cellStyle name="Comma 3 9 4" xfId="564" xr:uid="{00000000-0005-0000-0000-0000D3030000}"/>
    <cellStyle name="Comma 3 9 4 2" xfId="4018" xr:uid="{00000000-0005-0000-0000-0000D4030000}"/>
    <cellStyle name="Comma 3 9 5" xfId="565" xr:uid="{00000000-0005-0000-0000-0000D5030000}"/>
    <cellStyle name="Comma 3 9 5 2" xfId="4019" xr:uid="{00000000-0005-0000-0000-0000D6030000}"/>
    <cellStyle name="Comma 3 9 6" xfId="566" xr:uid="{00000000-0005-0000-0000-0000D7030000}"/>
    <cellStyle name="Comma 3 9 6 2" xfId="4020" xr:uid="{00000000-0005-0000-0000-0000D8030000}"/>
    <cellStyle name="Comma 3 9 7" xfId="4015" xr:uid="{00000000-0005-0000-0000-0000D9030000}"/>
    <cellStyle name="Comma 30" xfId="161" xr:uid="{00000000-0005-0000-0000-0000DA030000}"/>
    <cellStyle name="Comma 30 2" xfId="2362" xr:uid="{00000000-0005-0000-0000-0000DB030000}"/>
    <cellStyle name="Comma 30 2 2" xfId="2888" xr:uid="{00000000-0005-0000-0000-0000DC030000}"/>
    <cellStyle name="Comma 30 3" xfId="2591" xr:uid="{00000000-0005-0000-0000-0000DD030000}"/>
    <cellStyle name="Comma 30 3 2" xfId="3117" xr:uid="{00000000-0005-0000-0000-0000DE030000}"/>
    <cellStyle name="Comma 30 4" xfId="2743" xr:uid="{00000000-0005-0000-0000-0000DF030000}"/>
    <cellStyle name="Comma 30 5" xfId="4021" xr:uid="{00000000-0005-0000-0000-0000E0030000}"/>
    <cellStyle name="Comma 30 6" xfId="4533" xr:uid="{00000000-0005-0000-0000-0000E1030000}"/>
    <cellStyle name="Comma 31" xfId="162" xr:uid="{00000000-0005-0000-0000-0000E2030000}"/>
    <cellStyle name="Comma 31 2" xfId="4022" xr:uid="{00000000-0005-0000-0000-0000E3030000}"/>
    <cellStyle name="Comma 32" xfId="163" xr:uid="{00000000-0005-0000-0000-0000E4030000}"/>
    <cellStyle name="Comma 32 2" xfId="2363" xr:uid="{00000000-0005-0000-0000-0000E5030000}"/>
    <cellStyle name="Comma 32 2 2" xfId="2889" xr:uid="{00000000-0005-0000-0000-0000E6030000}"/>
    <cellStyle name="Comma 32 3" xfId="2590" xr:uid="{00000000-0005-0000-0000-0000E7030000}"/>
    <cellStyle name="Comma 32 3 2" xfId="3116" xr:uid="{00000000-0005-0000-0000-0000E8030000}"/>
    <cellStyle name="Comma 32 4" xfId="2744" xr:uid="{00000000-0005-0000-0000-0000E9030000}"/>
    <cellStyle name="Comma 32 5" xfId="4023" xr:uid="{00000000-0005-0000-0000-0000EA030000}"/>
    <cellStyle name="Comma 33" xfId="164" xr:uid="{00000000-0005-0000-0000-0000EB030000}"/>
    <cellStyle name="Comma 33 2" xfId="2364" xr:uid="{00000000-0005-0000-0000-0000EC030000}"/>
    <cellStyle name="Comma 33 2 2" xfId="2890" xr:uid="{00000000-0005-0000-0000-0000ED030000}"/>
    <cellStyle name="Comma 33 3" xfId="2589" xr:uid="{00000000-0005-0000-0000-0000EE030000}"/>
    <cellStyle name="Comma 33 3 2" xfId="3115" xr:uid="{00000000-0005-0000-0000-0000EF030000}"/>
    <cellStyle name="Comma 33 4" xfId="2745" xr:uid="{00000000-0005-0000-0000-0000F0030000}"/>
    <cellStyle name="Comma 33 5" xfId="4024" xr:uid="{00000000-0005-0000-0000-0000F1030000}"/>
    <cellStyle name="Comma 33 6" xfId="4639" xr:uid="{00000000-0005-0000-0000-0000F2030000}"/>
    <cellStyle name="Comma 34" xfId="289" xr:uid="{00000000-0005-0000-0000-0000F3030000}"/>
    <cellStyle name="Comma 34 2" xfId="2434" xr:uid="{00000000-0005-0000-0000-0000F4030000}"/>
    <cellStyle name="Comma 34 2 2" xfId="2960" xr:uid="{00000000-0005-0000-0000-0000F5030000}"/>
    <cellStyle name="Comma 34 3" xfId="2521" xr:uid="{00000000-0005-0000-0000-0000F6030000}"/>
    <cellStyle name="Comma 34 3 2" xfId="3047" xr:uid="{00000000-0005-0000-0000-0000F7030000}"/>
    <cellStyle name="Comma 34 4" xfId="2813" xr:uid="{00000000-0005-0000-0000-0000F8030000}"/>
    <cellStyle name="Comma 34 5" xfId="4025" xr:uid="{00000000-0005-0000-0000-0000F9030000}"/>
    <cellStyle name="Comma 35" xfId="294" xr:uid="{00000000-0005-0000-0000-0000FA030000}"/>
    <cellStyle name="Comma 35 2" xfId="2438" xr:uid="{00000000-0005-0000-0000-0000FB030000}"/>
    <cellStyle name="Comma 35 2 2" xfId="2964" xr:uid="{00000000-0005-0000-0000-0000FC030000}"/>
    <cellStyle name="Comma 35 3" xfId="2517" xr:uid="{00000000-0005-0000-0000-0000FD030000}"/>
    <cellStyle name="Comma 35 3 2" xfId="3043" xr:uid="{00000000-0005-0000-0000-0000FE030000}"/>
    <cellStyle name="Comma 35 4" xfId="2817" xr:uid="{00000000-0005-0000-0000-0000FF030000}"/>
    <cellStyle name="Comma 35 5" xfId="3670" xr:uid="{00000000-0005-0000-0000-000000040000}"/>
    <cellStyle name="Comma 35 6" xfId="4026" xr:uid="{00000000-0005-0000-0000-000001040000}"/>
    <cellStyle name="Comma 36" xfId="316" xr:uid="{00000000-0005-0000-0000-000002040000}"/>
    <cellStyle name="Comma 36 2" xfId="328" xr:uid="{00000000-0005-0000-0000-000003040000}"/>
    <cellStyle name="Comma 36 2 2" xfId="2472" xr:uid="{00000000-0005-0000-0000-000004040000}"/>
    <cellStyle name="Comma 36 2 2 2" xfId="2998" xr:uid="{00000000-0005-0000-0000-000005040000}"/>
    <cellStyle name="Comma 36 2 3" xfId="2483" xr:uid="{00000000-0005-0000-0000-000006040000}"/>
    <cellStyle name="Comma 36 2 3 2" xfId="3009" xr:uid="{00000000-0005-0000-0000-000007040000}"/>
    <cellStyle name="Comma 36 2 4" xfId="2851" xr:uid="{00000000-0005-0000-0000-000008040000}"/>
    <cellStyle name="Comma 36 2 5" xfId="4028" xr:uid="{00000000-0005-0000-0000-000009040000}"/>
    <cellStyle name="Comma 36 3" xfId="2460" xr:uid="{00000000-0005-0000-0000-00000A040000}"/>
    <cellStyle name="Comma 36 3 2" xfId="2986" xr:uid="{00000000-0005-0000-0000-00000B040000}"/>
    <cellStyle name="Comma 36 4" xfId="2495" xr:uid="{00000000-0005-0000-0000-00000C040000}"/>
    <cellStyle name="Comma 36 4 2" xfId="3021" xr:uid="{00000000-0005-0000-0000-00000D040000}"/>
    <cellStyle name="Comma 36 5" xfId="2839" xr:uid="{00000000-0005-0000-0000-00000E040000}"/>
    <cellStyle name="Comma 36 6" xfId="4027" xr:uid="{00000000-0005-0000-0000-00000F040000}"/>
    <cellStyle name="Comma 37" xfId="2338" xr:uid="{00000000-0005-0000-0000-000010040000}"/>
    <cellStyle name="Comma 38" xfId="2344" xr:uid="{00000000-0005-0000-0000-000011040000}"/>
    <cellStyle name="Comma 38 2" xfId="2607" xr:uid="{00000000-0005-0000-0000-000012040000}"/>
    <cellStyle name="Comma 38 2 2" xfId="3133" xr:uid="{00000000-0005-0000-0000-000013040000}"/>
    <cellStyle name="Comma 38 3" xfId="2637" xr:uid="{00000000-0005-0000-0000-000014040000}"/>
    <cellStyle name="Comma 38 3 2" xfId="3161" xr:uid="{00000000-0005-0000-0000-000015040000}"/>
    <cellStyle name="Comma 38 4" xfId="2871" xr:uid="{00000000-0005-0000-0000-000016040000}"/>
    <cellStyle name="Comma 39" xfId="2349" xr:uid="{00000000-0005-0000-0000-000017040000}"/>
    <cellStyle name="Comma 39 2" xfId="2612" xr:uid="{00000000-0005-0000-0000-000018040000}"/>
    <cellStyle name="Comma 39 2 2" xfId="3138" xr:uid="{00000000-0005-0000-0000-000019040000}"/>
    <cellStyle name="Comma 39 3" xfId="2642" xr:uid="{00000000-0005-0000-0000-00001A040000}"/>
    <cellStyle name="Comma 39 3 2" xfId="3166" xr:uid="{00000000-0005-0000-0000-00001B040000}"/>
    <cellStyle name="Comma 39 4" xfId="2876" xr:uid="{00000000-0005-0000-0000-00001C040000}"/>
    <cellStyle name="Comma 4" xfId="165" xr:uid="{00000000-0005-0000-0000-00001D040000}"/>
    <cellStyle name="Comma 4 10" xfId="567" xr:uid="{00000000-0005-0000-0000-00001E040000}"/>
    <cellStyle name="Comma 4 10 2" xfId="568" xr:uid="{00000000-0005-0000-0000-00001F040000}"/>
    <cellStyle name="Comma 4 10 2 2" xfId="4031" xr:uid="{00000000-0005-0000-0000-000020040000}"/>
    <cellStyle name="Comma 4 10 3" xfId="569" xr:uid="{00000000-0005-0000-0000-000021040000}"/>
    <cellStyle name="Comma 4 10 3 2" xfId="4032" xr:uid="{00000000-0005-0000-0000-000022040000}"/>
    <cellStyle name="Comma 4 10 4" xfId="570" xr:uid="{00000000-0005-0000-0000-000023040000}"/>
    <cellStyle name="Comma 4 10 4 2" xfId="4033" xr:uid="{00000000-0005-0000-0000-000024040000}"/>
    <cellStyle name="Comma 4 10 5" xfId="571" xr:uid="{00000000-0005-0000-0000-000025040000}"/>
    <cellStyle name="Comma 4 10 5 2" xfId="4034" xr:uid="{00000000-0005-0000-0000-000026040000}"/>
    <cellStyle name="Comma 4 10 6" xfId="572" xr:uid="{00000000-0005-0000-0000-000027040000}"/>
    <cellStyle name="Comma 4 10 6 2" xfId="4035" xr:uid="{00000000-0005-0000-0000-000028040000}"/>
    <cellStyle name="Comma 4 10 7" xfId="4030" xr:uid="{00000000-0005-0000-0000-000029040000}"/>
    <cellStyle name="Comma 4 11" xfId="573" xr:uid="{00000000-0005-0000-0000-00002A040000}"/>
    <cellStyle name="Comma 4 11 2" xfId="574" xr:uid="{00000000-0005-0000-0000-00002B040000}"/>
    <cellStyle name="Comma 4 11 2 2" xfId="4037" xr:uid="{00000000-0005-0000-0000-00002C040000}"/>
    <cellStyle name="Comma 4 11 3" xfId="575" xr:uid="{00000000-0005-0000-0000-00002D040000}"/>
    <cellStyle name="Comma 4 11 3 2" xfId="4038" xr:uid="{00000000-0005-0000-0000-00002E040000}"/>
    <cellStyle name="Comma 4 11 4" xfId="576" xr:uid="{00000000-0005-0000-0000-00002F040000}"/>
    <cellStyle name="Comma 4 11 4 2" xfId="4039" xr:uid="{00000000-0005-0000-0000-000030040000}"/>
    <cellStyle name="Comma 4 11 5" xfId="577" xr:uid="{00000000-0005-0000-0000-000031040000}"/>
    <cellStyle name="Comma 4 11 5 2" xfId="4040" xr:uid="{00000000-0005-0000-0000-000032040000}"/>
    <cellStyle name="Comma 4 11 6" xfId="578" xr:uid="{00000000-0005-0000-0000-000033040000}"/>
    <cellStyle name="Comma 4 11 6 2" xfId="4041" xr:uid="{00000000-0005-0000-0000-000034040000}"/>
    <cellStyle name="Comma 4 11 7" xfId="4036" xr:uid="{00000000-0005-0000-0000-000035040000}"/>
    <cellStyle name="Comma 4 12" xfId="579" xr:uid="{00000000-0005-0000-0000-000036040000}"/>
    <cellStyle name="Comma 4 12 2" xfId="580" xr:uid="{00000000-0005-0000-0000-000037040000}"/>
    <cellStyle name="Comma 4 12 2 2" xfId="4043" xr:uid="{00000000-0005-0000-0000-000038040000}"/>
    <cellStyle name="Comma 4 12 3" xfId="581" xr:uid="{00000000-0005-0000-0000-000039040000}"/>
    <cellStyle name="Comma 4 12 3 2" xfId="4044" xr:uid="{00000000-0005-0000-0000-00003A040000}"/>
    <cellStyle name="Comma 4 12 4" xfId="582" xr:uid="{00000000-0005-0000-0000-00003B040000}"/>
    <cellStyle name="Comma 4 12 4 2" xfId="4045" xr:uid="{00000000-0005-0000-0000-00003C040000}"/>
    <cellStyle name="Comma 4 12 5" xfId="583" xr:uid="{00000000-0005-0000-0000-00003D040000}"/>
    <cellStyle name="Comma 4 12 5 2" xfId="4046" xr:uid="{00000000-0005-0000-0000-00003E040000}"/>
    <cellStyle name="Comma 4 12 6" xfId="584" xr:uid="{00000000-0005-0000-0000-00003F040000}"/>
    <cellStyle name="Comma 4 12 6 2" xfId="4047" xr:uid="{00000000-0005-0000-0000-000040040000}"/>
    <cellStyle name="Comma 4 12 7" xfId="4042" xr:uid="{00000000-0005-0000-0000-000041040000}"/>
    <cellStyle name="Comma 4 13" xfId="585" xr:uid="{00000000-0005-0000-0000-000042040000}"/>
    <cellStyle name="Comma 4 13 2" xfId="586" xr:uid="{00000000-0005-0000-0000-000043040000}"/>
    <cellStyle name="Comma 4 13 2 2" xfId="4049" xr:uid="{00000000-0005-0000-0000-000044040000}"/>
    <cellStyle name="Comma 4 13 3" xfId="587" xr:uid="{00000000-0005-0000-0000-000045040000}"/>
    <cellStyle name="Comma 4 13 3 2" xfId="4050" xr:uid="{00000000-0005-0000-0000-000046040000}"/>
    <cellStyle name="Comma 4 13 4" xfId="588" xr:uid="{00000000-0005-0000-0000-000047040000}"/>
    <cellStyle name="Comma 4 13 4 2" xfId="4051" xr:uid="{00000000-0005-0000-0000-000048040000}"/>
    <cellStyle name="Comma 4 13 5" xfId="589" xr:uid="{00000000-0005-0000-0000-000049040000}"/>
    <cellStyle name="Comma 4 13 5 2" xfId="4052" xr:uid="{00000000-0005-0000-0000-00004A040000}"/>
    <cellStyle name="Comma 4 13 6" xfId="590" xr:uid="{00000000-0005-0000-0000-00004B040000}"/>
    <cellStyle name="Comma 4 13 6 2" xfId="4053" xr:uid="{00000000-0005-0000-0000-00004C040000}"/>
    <cellStyle name="Comma 4 13 7" xfId="4048" xr:uid="{00000000-0005-0000-0000-00004D040000}"/>
    <cellStyle name="Comma 4 14" xfId="591" xr:uid="{00000000-0005-0000-0000-00004E040000}"/>
    <cellStyle name="Comma 4 14 2" xfId="592" xr:uid="{00000000-0005-0000-0000-00004F040000}"/>
    <cellStyle name="Comma 4 14 2 2" xfId="4055" xr:uid="{00000000-0005-0000-0000-000050040000}"/>
    <cellStyle name="Comma 4 14 3" xfId="593" xr:uid="{00000000-0005-0000-0000-000051040000}"/>
    <cellStyle name="Comma 4 14 3 2" xfId="4056" xr:uid="{00000000-0005-0000-0000-000052040000}"/>
    <cellStyle name="Comma 4 14 4" xfId="594" xr:uid="{00000000-0005-0000-0000-000053040000}"/>
    <cellStyle name="Comma 4 14 4 2" xfId="4057" xr:uid="{00000000-0005-0000-0000-000054040000}"/>
    <cellStyle name="Comma 4 14 5" xfId="595" xr:uid="{00000000-0005-0000-0000-000055040000}"/>
    <cellStyle name="Comma 4 14 5 2" xfId="4058" xr:uid="{00000000-0005-0000-0000-000056040000}"/>
    <cellStyle name="Comma 4 14 6" xfId="596" xr:uid="{00000000-0005-0000-0000-000057040000}"/>
    <cellStyle name="Comma 4 14 6 2" xfId="4059" xr:uid="{00000000-0005-0000-0000-000058040000}"/>
    <cellStyle name="Comma 4 14 7" xfId="4054" xr:uid="{00000000-0005-0000-0000-000059040000}"/>
    <cellStyle name="Comma 4 15" xfId="597" xr:uid="{00000000-0005-0000-0000-00005A040000}"/>
    <cellStyle name="Comma 4 15 2" xfId="598" xr:uid="{00000000-0005-0000-0000-00005B040000}"/>
    <cellStyle name="Comma 4 15 2 2" xfId="4061" xr:uid="{00000000-0005-0000-0000-00005C040000}"/>
    <cellStyle name="Comma 4 15 3" xfId="599" xr:uid="{00000000-0005-0000-0000-00005D040000}"/>
    <cellStyle name="Comma 4 15 3 2" xfId="4062" xr:uid="{00000000-0005-0000-0000-00005E040000}"/>
    <cellStyle name="Comma 4 15 4" xfId="600" xr:uid="{00000000-0005-0000-0000-00005F040000}"/>
    <cellStyle name="Comma 4 15 4 2" xfId="4063" xr:uid="{00000000-0005-0000-0000-000060040000}"/>
    <cellStyle name="Comma 4 15 5" xfId="601" xr:uid="{00000000-0005-0000-0000-000061040000}"/>
    <cellStyle name="Comma 4 15 5 2" xfId="4064" xr:uid="{00000000-0005-0000-0000-000062040000}"/>
    <cellStyle name="Comma 4 15 6" xfId="602" xr:uid="{00000000-0005-0000-0000-000063040000}"/>
    <cellStyle name="Comma 4 15 6 2" xfId="4065" xr:uid="{00000000-0005-0000-0000-000064040000}"/>
    <cellStyle name="Comma 4 15 7" xfId="4060" xr:uid="{00000000-0005-0000-0000-000065040000}"/>
    <cellStyle name="Comma 4 16" xfId="603" xr:uid="{00000000-0005-0000-0000-000066040000}"/>
    <cellStyle name="Comma 4 16 2" xfId="604" xr:uid="{00000000-0005-0000-0000-000067040000}"/>
    <cellStyle name="Comma 4 16 2 2" xfId="4067" xr:uid="{00000000-0005-0000-0000-000068040000}"/>
    <cellStyle name="Comma 4 16 3" xfId="605" xr:uid="{00000000-0005-0000-0000-000069040000}"/>
    <cellStyle name="Comma 4 16 3 2" xfId="4068" xr:uid="{00000000-0005-0000-0000-00006A040000}"/>
    <cellStyle name="Comma 4 16 4" xfId="606" xr:uid="{00000000-0005-0000-0000-00006B040000}"/>
    <cellStyle name="Comma 4 16 4 2" xfId="4069" xr:uid="{00000000-0005-0000-0000-00006C040000}"/>
    <cellStyle name="Comma 4 16 5" xfId="607" xr:uid="{00000000-0005-0000-0000-00006D040000}"/>
    <cellStyle name="Comma 4 16 5 2" xfId="4070" xr:uid="{00000000-0005-0000-0000-00006E040000}"/>
    <cellStyle name="Comma 4 16 6" xfId="608" xr:uid="{00000000-0005-0000-0000-00006F040000}"/>
    <cellStyle name="Comma 4 16 6 2" xfId="4071" xr:uid="{00000000-0005-0000-0000-000070040000}"/>
    <cellStyle name="Comma 4 16 7" xfId="4066" xr:uid="{00000000-0005-0000-0000-000071040000}"/>
    <cellStyle name="Comma 4 17" xfId="609" xr:uid="{00000000-0005-0000-0000-000072040000}"/>
    <cellStyle name="Comma 4 17 2" xfId="610" xr:uid="{00000000-0005-0000-0000-000073040000}"/>
    <cellStyle name="Comma 4 17 2 2" xfId="4073" xr:uid="{00000000-0005-0000-0000-000074040000}"/>
    <cellStyle name="Comma 4 17 3" xfId="611" xr:uid="{00000000-0005-0000-0000-000075040000}"/>
    <cellStyle name="Comma 4 17 3 2" xfId="4074" xr:uid="{00000000-0005-0000-0000-000076040000}"/>
    <cellStyle name="Comma 4 17 4" xfId="612" xr:uid="{00000000-0005-0000-0000-000077040000}"/>
    <cellStyle name="Comma 4 17 4 2" xfId="4075" xr:uid="{00000000-0005-0000-0000-000078040000}"/>
    <cellStyle name="Comma 4 17 5" xfId="613" xr:uid="{00000000-0005-0000-0000-000079040000}"/>
    <cellStyle name="Comma 4 17 5 2" xfId="4076" xr:uid="{00000000-0005-0000-0000-00007A040000}"/>
    <cellStyle name="Comma 4 17 6" xfId="614" xr:uid="{00000000-0005-0000-0000-00007B040000}"/>
    <cellStyle name="Comma 4 17 6 2" xfId="4077" xr:uid="{00000000-0005-0000-0000-00007C040000}"/>
    <cellStyle name="Comma 4 17 7" xfId="4072" xr:uid="{00000000-0005-0000-0000-00007D040000}"/>
    <cellStyle name="Comma 4 18" xfId="615" xr:uid="{00000000-0005-0000-0000-00007E040000}"/>
    <cellStyle name="Comma 4 18 2" xfId="616" xr:uid="{00000000-0005-0000-0000-00007F040000}"/>
    <cellStyle name="Comma 4 18 2 2" xfId="4079" xr:uid="{00000000-0005-0000-0000-000080040000}"/>
    <cellStyle name="Comma 4 18 3" xfId="617" xr:uid="{00000000-0005-0000-0000-000081040000}"/>
    <cellStyle name="Comma 4 18 3 2" xfId="4080" xr:uid="{00000000-0005-0000-0000-000082040000}"/>
    <cellStyle name="Comma 4 18 4" xfId="618" xr:uid="{00000000-0005-0000-0000-000083040000}"/>
    <cellStyle name="Comma 4 18 4 2" xfId="4081" xr:uid="{00000000-0005-0000-0000-000084040000}"/>
    <cellStyle name="Comma 4 18 5" xfId="619" xr:uid="{00000000-0005-0000-0000-000085040000}"/>
    <cellStyle name="Comma 4 18 5 2" xfId="4082" xr:uid="{00000000-0005-0000-0000-000086040000}"/>
    <cellStyle name="Comma 4 18 6" xfId="620" xr:uid="{00000000-0005-0000-0000-000087040000}"/>
    <cellStyle name="Comma 4 18 6 2" xfId="4083" xr:uid="{00000000-0005-0000-0000-000088040000}"/>
    <cellStyle name="Comma 4 18 7" xfId="4078" xr:uid="{00000000-0005-0000-0000-000089040000}"/>
    <cellStyle name="Comma 4 19" xfId="621" xr:uid="{00000000-0005-0000-0000-00008A040000}"/>
    <cellStyle name="Comma 4 19 2" xfId="622" xr:uid="{00000000-0005-0000-0000-00008B040000}"/>
    <cellStyle name="Comma 4 19 2 2" xfId="4085" xr:uid="{00000000-0005-0000-0000-00008C040000}"/>
    <cellStyle name="Comma 4 19 3" xfId="623" xr:uid="{00000000-0005-0000-0000-00008D040000}"/>
    <cellStyle name="Comma 4 19 3 2" xfId="4086" xr:uid="{00000000-0005-0000-0000-00008E040000}"/>
    <cellStyle name="Comma 4 19 4" xfId="624" xr:uid="{00000000-0005-0000-0000-00008F040000}"/>
    <cellStyle name="Comma 4 19 4 2" xfId="4087" xr:uid="{00000000-0005-0000-0000-000090040000}"/>
    <cellStyle name="Comma 4 19 5" xfId="625" xr:uid="{00000000-0005-0000-0000-000091040000}"/>
    <cellStyle name="Comma 4 19 5 2" xfId="4088" xr:uid="{00000000-0005-0000-0000-000092040000}"/>
    <cellStyle name="Comma 4 19 6" xfId="626" xr:uid="{00000000-0005-0000-0000-000093040000}"/>
    <cellStyle name="Comma 4 19 6 2" xfId="4089" xr:uid="{00000000-0005-0000-0000-000094040000}"/>
    <cellStyle name="Comma 4 19 7" xfId="4084" xr:uid="{00000000-0005-0000-0000-000095040000}"/>
    <cellStyle name="Comma 4 2" xfId="166" xr:uid="{00000000-0005-0000-0000-000096040000}"/>
    <cellStyle name="Comma 4 2 2" xfId="627" xr:uid="{00000000-0005-0000-0000-000097040000}"/>
    <cellStyle name="Comma 4 2 2 2" xfId="4091" xr:uid="{00000000-0005-0000-0000-000098040000}"/>
    <cellStyle name="Comma 4 2 3" xfId="628" xr:uid="{00000000-0005-0000-0000-000099040000}"/>
    <cellStyle name="Comma 4 2 3 2" xfId="4092" xr:uid="{00000000-0005-0000-0000-00009A040000}"/>
    <cellStyle name="Comma 4 2 4" xfId="629" xr:uid="{00000000-0005-0000-0000-00009B040000}"/>
    <cellStyle name="Comma 4 2 4 2" xfId="4093" xr:uid="{00000000-0005-0000-0000-00009C040000}"/>
    <cellStyle name="Comma 4 2 5" xfId="630" xr:uid="{00000000-0005-0000-0000-00009D040000}"/>
    <cellStyle name="Comma 4 2 5 2" xfId="4094" xr:uid="{00000000-0005-0000-0000-00009E040000}"/>
    <cellStyle name="Comma 4 2 6" xfId="631" xr:uid="{00000000-0005-0000-0000-00009F040000}"/>
    <cellStyle name="Comma 4 2 6 2" xfId="4095" xr:uid="{00000000-0005-0000-0000-0000A0040000}"/>
    <cellStyle name="Comma 4 2 7" xfId="632" xr:uid="{00000000-0005-0000-0000-0000A1040000}"/>
    <cellStyle name="Comma 4 2 7 2" xfId="4096" xr:uid="{00000000-0005-0000-0000-0000A2040000}"/>
    <cellStyle name="Comma 4 2 8" xfId="4090" xr:uid="{00000000-0005-0000-0000-0000A3040000}"/>
    <cellStyle name="Comma 4 20" xfId="633" xr:uid="{00000000-0005-0000-0000-0000A4040000}"/>
    <cellStyle name="Comma 4 20 2" xfId="634" xr:uid="{00000000-0005-0000-0000-0000A5040000}"/>
    <cellStyle name="Comma 4 20 2 2" xfId="4098" xr:uid="{00000000-0005-0000-0000-0000A6040000}"/>
    <cellStyle name="Comma 4 20 3" xfId="635" xr:uid="{00000000-0005-0000-0000-0000A7040000}"/>
    <cellStyle name="Comma 4 20 3 2" xfId="4099" xr:uid="{00000000-0005-0000-0000-0000A8040000}"/>
    <cellStyle name="Comma 4 20 4" xfId="636" xr:uid="{00000000-0005-0000-0000-0000A9040000}"/>
    <cellStyle name="Comma 4 20 4 2" xfId="4100" xr:uid="{00000000-0005-0000-0000-0000AA040000}"/>
    <cellStyle name="Comma 4 20 5" xfId="637" xr:uid="{00000000-0005-0000-0000-0000AB040000}"/>
    <cellStyle name="Comma 4 20 5 2" xfId="4101" xr:uid="{00000000-0005-0000-0000-0000AC040000}"/>
    <cellStyle name="Comma 4 20 6" xfId="638" xr:uid="{00000000-0005-0000-0000-0000AD040000}"/>
    <cellStyle name="Comma 4 20 6 2" xfId="4102" xr:uid="{00000000-0005-0000-0000-0000AE040000}"/>
    <cellStyle name="Comma 4 20 7" xfId="4097" xr:uid="{00000000-0005-0000-0000-0000AF040000}"/>
    <cellStyle name="Comma 4 21" xfId="639" xr:uid="{00000000-0005-0000-0000-0000B0040000}"/>
    <cellStyle name="Comma 4 21 2" xfId="640" xr:uid="{00000000-0005-0000-0000-0000B1040000}"/>
    <cellStyle name="Comma 4 21 2 2" xfId="4104" xr:uid="{00000000-0005-0000-0000-0000B2040000}"/>
    <cellStyle name="Comma 4 21 3" xfId="641" xr:uid="{00000000-0005-0000-0000-0000B3040000}"/>
    <cellStyle name="Comma 4 21 3 2" xfId="4105" xr:uid="{00000000-0005-0000-0000-0000B4040000}"/>
    <cellStyle name="Comma 4 21 4" xfId="642" xr:uid="{00000000-0005-0000-0000-0000B5040000}"/>
    <cellStyle name="Comma 4 21 4 2" xfId="4106" xr:uid="{00000000-0005-0000-0000-0000B6040000}"/>
    <cellStyle name="Comma 4 21 5" xfId="643" xr:uid="{00000000-0005-0000-0000-0000B7040000}"/>
    <cellStyle name="Comma 4 21 5 2" xfId="4107" xr:uid="{00000000-0005-0000-0000-0000B8040000}"/>
    <cellStyle name="Comma 4 21 6" xfId="644" xr:uid="{00000000-0005-0000-0000-0000B9040000}"/>
    <cellStyle name="Comma 4 21 6 2" xfId="4108" xr:uid="{00000000-0005-0000-0000-0000BA040000}"/>
    <cellStyle name="Comma 4 21 7" xfId="4103" xr:uid="{00000000-0005-0000-0000-0000BB040000}"/>
    <cellStyle name="Comma 4 22" xfId="645" xr:uid="{00000000-0005-0000-0000-0000BC040000}"/>
    <cellStyle name="Comma 4 22 2" xfId="646" xr:uid="{00000000-0005-0000-0000-0000BD040000}"/>
    <cellStyle name="Comma 4 22 2 2" xfId="4110" xr:uid="{00000000-0005-0000-0000-0000BE040000}"/>
    <cellStyle name="Comma 4 22 3" xfId="647" xr:uid="{00000000-0005-0000-0000-0000BF040000}"/>
    <cellStyle name="Comma 4 22 3 2" xfId="4111" xr:uid="{00000000-0005-0000-0000-0000C0040000}"/>
    <cellStyle name="Comma 4 22 4" xfId="648" xr:uid="{00000000-0005-0000-0000-0000C1040000}"/>
    <cellStyle name="Comma 4 22 4 2" xfId="4112" xr:uid="{00000000-0005-0000-0000-0000C2040000}"/>
    <cellStyle name="Comma 4 22 5" xfId="649" xr:uid="{00000000-0005-0000-0000-0000C3040000}"/>
    <cellStyle name="Comma 4 22 5 2" xfId="4113" xr:uid="{00000000-0005-0000-0000-0000C4040000}"/>
    <cellStyle name="Comma 4 22 6" xfId="650" xr:uid="{00000000-0005-0000-0000-0000C5040000}"/>
    <cellStyle name="Comma 4 22 6 2" xfId="4114" xr:uid="{00000000-0005-0000-0000-0000C6040000}"/>
    <cellStyle name="Comma 4 22 7" xfId="4109" xr:uid="{00000000-0005-0000-0000-0000C7040000}"/>
    <cellStyle name="Comma 4 23" xfId="651" xr:uid="{00000000-0005-0000-0000-0000C8040000}"/>
    <cellStyle name="Comma 4 23 2" xfId="652" xr:uid="{00000000-0005-0000-0000-0000C9040000}"/>
    <cellStyle name="Comma 4 23 2 2" xfId="4116" xr:uid="{00000000-0005-0000-0000-0000CA040000}"/>
    <cellStyle name="Comma 4 23 3" xfId="653" xr:uid="{00000000-0005-0000-0000-0000CB040000}"/>
    <cellStyle name="Comma 4 23 3 2" xfId="4117" xr:uid="{00000000-0005-0000-0000-0000CC040000}"/>
    <cellStyle name="Comma 4 23 4" xfId="654" xr:uid="{00000000-0005-0000-0000-0000CD040000}"/>
    <cellStyle name="Comma 4 23 4 2" xfId="4118" xr:uid="{00000000-0005-0000-0000-0000CE040000}"/>
    <cellStyle name="Comma 4 23 5" xfId="655" xr:uid="{00000000-0005-0000-0000-0000CF040000}"/>
    <cellStyle name="Comma 4 23 5 2" xfId="4119" xr:uid="{00000000-0005-0000-0000-0000D0040000}"/>
    <cellStyle name="Comma 4 23 6" xfId="656" xr:uid="{00000000-0005-0000-0000-0000D1040000}"/>
    <cellStyle name="Comma 4 23 6 2" xfId="4120" xr:uid="{00000000-0005-0000-0000-0000D2040000}"/>
    <cellStyle name="Comma 4 23 7" xfId="4115" xr:uid="{00000000-0005-0000-0000-0000D3040000}"/>
    <cellStyle name="Comma 4 24" xfId="657" xr:uid="{00000000-0005-0000-0000-0000D4040000}"/>
    <cellStyle name="Comma 4 24 2" xfId="658" xr:uid="{00000000-0005-0000-0000-0000D5040000}"/>
    <cellStyle name="Comma 4 24 2 2" xfId="4122" xr:uid="{00000000-0005-0000-0000-0000D6040000}"/>
    <cellStyle name="Comma 4 24 3" xfId="659" xr:uid="{00000000-0005-0000-0000-0000D7040000}"/>
    <cellStyle name="Comma 4 24 3 2" xfId="4123" xr:uid="{00000000-0005-0000-0000-0000D8040000}"/>
    <cellStyle name="Comma 4 24 4" xfId="660" xr:uid="{00000000-0005-0000-0000-0000D9040000}"/>
    <cellStyle name="Comma 4 24 4 2" xfId="4124" xr:uid="{00000000-0005-0000-0000-0000DA040000}"/>
    <cellStyle name="Comma 4 24 5" xfId="661" xr:uid="{00000000-0005-0000-0000-0000DB040000}"/>
    <cellStyle name="Comma 4 24 5 2" xfId="4125" xr:uid="{00000000-0005-0000-0000-0000DC040000}"/>
    <cellStyle name="Comma 4 24 6" xfId="662" xr:uid="{00000000-0005-0000-0000-0000DD040000}"/>
    <cellStyle name="Comma 4 24 6 2" xfId="4126" xr:uid="{00000000-0005-0000-0000-0000DE040000}"/>
    <cellStyle name="Comma 4 24 7" xfId="4121" xr:uid="{00000000-0005-0000-0000-0000DF040000}"/>
    <cellStyle name="Comma 4 25" xfId="663" xr:uid="{00000000-0005-0000-0000-0000E0040000}"/>
    <cellStyle name="Comma 4 25 2" xfId="664" xr:uid="{00000000-0005-0000-0000-0000E1040000}"/>
    <cellStyle name="Comma 4 25 2 2" xfId="4128" xr:uid="{00000000-0005-0000-0000-0000E2040000}"/>
    <cellStyle name="Comma 4 25 3" xfId="665" xr:uid="{00000000-0005-0000-0000-0000E3040000}"/>
    <cellStyle name="Comma 4 25 3 2" xfId="4129" xr:uid="{00000000-0005-0000-0000-0000E4040000}"/>
    <cellStyle name="Comma 4 25 4" xfId="666" xr:uid="{00000000-0005-0000-0000-0000E5040000}"/>
    <cellStyle name="Comma 4 25 4 2" xfId="4130" xr:uid="{00000000-0005-0000-0000-0000E6040000}"/>
    <cellStyle name="Comma 4 25 5" xfId="667" xr:uid="{00000000-0005-0000-0000-0000E7040000}"/>
    <cellStyle name="Comma 4 25 5 2" xfId="4131" xr:uid="{00000000-0005-0000-0000-0000E8040000}"/>
    <cellStyle name="Comma 4 25 6" xfId="668" xr:uid="{00000000-0005-0000-0000-0000E9040000}"/>
    <cellStyle name="Comma 4 25 6 2" xfId="4132" xr:uid="{00000000-0005-0000-0000-0000EA040000}"/>
    <cellStyle name="Comma 4 25 7" xfId="4127" xr:uid="{00000000-0005-0000-0000-0000EB040000}"/>
    <cellStyle name="Comma 4 26" xfId="669" xr:uid="{00000000-0005-0000-0000-0000EC040000}"/>
    <cellStyle name="Comma 4 26 2" xfId="670" xr:uid="{00000000-0005-0000-0000-0000ED040000}"/>
    <cellStyle name="Comma 4 26 2 2" xfId="4134" xr:uid="{00000000-0005-0000-0000-0000EE040000}"/>
    <cellStyle name="Comma 4 26 3" xfId="671" xr:uid="{00000000-0005-0000-0000-0000EF040000}"/>
    <cellStyle name="Comma 4 26 3 2" xfId="4135" xr:uid="{00000000-0005-0000-0000-0000F0040000}"/>
    <cellStyle name="Comma 4 26 4" xfId="4133" xr:uid="{00000000-0005-0000-0000-0000F1040000}"/>
    <cellStyle name="Comma 4 27" xfId="672" xr:uid="{00000000-0005-0000-0000-0000F2040000}"/>
    <cellStyle name="Comma 4 27 2" xfId="4136" xr:uid="{00000000-0005-0000-0000-0000F3040000}"/>
    <cellStyle name="Comma 4 28" xfId="673" xr:uid="{00000000-0005-0000-0000-0000F4040000}"/>
    <cellStyle name="Comma 4 28 2" xfId="4137" xr:uid="{00000000-0005-0000-0000-0000F5040000}"/>
    <cellStyle name="Comma 4 29" xfId="674" xr:uid="{00000000-0005-0000-0000-0000F6040000}"/>
    <cellStyle name="Comma 4 29 2" xfId="4138" xr:uid="{00000000-0005-0000-0000-0000F7040000}"/>
    <cellStyle name="Comma 4 3" xfId="167" xr:uid="{00000000-0005-0000-0000-0000F8040000}"/>
    <cellStyle name="Comma 4 3 2" xfId="675" xr:uid="{00000000-0005-0000-0000-0000F9040000}"/>
    <cellStyle name="Comma 4 3 2 2" xfId="676" xr:uid="{00000000-0005-0000-0000-0000FA040000}"/>
    <cellStyle name="Comma 4 3 2 2 2" xfId="4141" xr:uid="{00000000-0005-0000-0000-0000FB040000}"/>
    <cellStyle name="Comma 4 3 2 3" xfId="4140" xr:uid="{00000000-0005-0000-0000-0000FC040000}"/>
    <cellStyle name="Comma 4 3 3" xfId="677" xr:uid="{00000000-0005-0000-0000-0000FD040000}"/>
    <cellStyle name="Comma 4 3 3 2" xfId="678" xr:uid="{00000000-0005-0000-0000-0000FE040000}"/>
    <cellStyle name="Comma 4 3 3 2 2" xfId="4143" xr:uid="{00000000-0005-0000-0000-0000FF040000}"/>
    <cellStyle name="Comma 4 3 3 3" xfId="4142" xr:uid="{00000000-0005-0000-0000-000000050000}"/>
    <cellStyle name="Comma 4 3 4" xfId="679" xr:uid="{00000000-0005-0000-0000-000001050000}"/>
    <cellStyle name="Comma 4 3 4 2" xfId="4144" xr:uid="{00000000-0005-0000-0000-000002050000}"/>
    <cellStyle name="Comma 4 3 5" xfId="4139" xr:uid="{00000000-0005-0000-0000-000003050000}"/>
    <cellStyle name="Comma 4 30" xfId="680" xr:uid="{00000000-0005-0000-0000-000004050000}"/>
    <cellStyle name="Comma 4 30 2" xfId="4145" xr:uid="{00000000-0005-0000-0000-000005050000}"/>
    <cellStyle name="Comma 4 31" xfId="681" xr:uid="{00000000-0005-0000-0000-000006050000}"/>
    <cellStyle name="Comma 4 31 2" xfId="4146" xr:uid="{00000000-0005-0000-0000-000007050000}"/>
    <cellStyle name="Comma 4 32" xfId="682" xr:uid="{00000000-0005-0000-0000-000008050000}"/>
    <cellStyle name="Comma 4 32 2" xfId="4147" xr:uid="{00000000-0005-0000-0000-000009050000}"/>
    <cellStyle name="Comma 4 33" xfId="683" xr:uid="{00000000-0005-0000-0000-00000A050000}"/>
    <cellStyle name="Comma 4 33 2" xfId="4148" xr:uid="{00000000-0005-0000-0000-00000B050000}"/>
    <cellStyle name="Comma 4 34" xfId="2365" xr:uid="{00000000-0005-0000-0000-00000C050000}"/>
    <cellStyle name="Comma 4 34 2" xfId="2891" xr:uid="{00000000-0005-0000-0000-00000D050000}"/>
    <cellStyle name="Comma 4 35" xfId="2588" xr:uid="{00000000-0005-0000-0000-00000E050000}"/>
    <cellStyle name="Comma 4 35 2" xfId="3114" xr:uid="{00000000-0005-0000-0000-00000F050000}"/>
    <cellStyle name="Comma 4 36" xfId="2746" xr:uid="{00000000-0005-0000-0000-000010050000}"/>
    <cellStyle name="Comma 4 37" xfId="4029" xr:uid="{00000000-0005-0000-0000-000011050000}"/>
    <cellStyle name="Comma 4 4" xfId="684" xr:uid="{00000000-0005-0000-0000-000012050000}"/>
    <cellStyle name="Comma 4 4 2" xfId="685" xr:uid="{00000000-0005-0000-0000-000013050000}"/>
    <cellStyle name="Comma 4 4 2 2" xfId="686" xr:uid="{00000000-0005-0000-0000-000014050000}"/>
    <cellStyle name="Comma 4 4 2 2 2" xfId="4151" xr:uid="{00000000-0005-0000-0000-000015050000}"/>
    <cellStyle name="Comma 4 4 2 3" xfId="4150" xr:uid="{00000000-0005-0000-0000-000016050000}"/>
    <cellStyle name="Comma 4 4 3" xfId="687" xr:uid="{00000000-0005-0000-0000-000017050000}"/>
    <cellStyle name="Comma 4 4 3 2" xfId="688" xr:uid="{00000000-0005-0000-0000-000018050000}"/>
    <cellStyle name="Comma 4 4 3 2 2" xfId="4153" xr:uid="{00000000-0005-0000-0000-000019050000}"/>
    <cellStyle name="Comma 4 4 3 3" xfId="4152" xr:uid="{00000000-0005-0000-0000-00001A050000}"/>
    <cellStyle name="Comma 4 4 4" xfId="689" xr:uid="{00000000-0005-0000-0000-00001B050000}"/>
    <cellStyle name="Comma 4 4 4 2" xfId="4154" xr:uid="{00000000-0005-0000-0000-00001C050000}"/>
    <cellStyle name="Comma 4 4 5" xfId="4149" xr:uid="{00000000-0005-0000-0000-00001D050000}"/>
    <cellStyle name="Comma 4 5" xfId="690" xr:uid="{00000000-0005-0000-0000-00001E050000}"/>
    <cellStyle name="Comma 4 5 2" xfId="691" xr:uid="{00000000-0005-0000-0000-00001F050000}"/>
    <cellStyle name="Comma 4 5 2 2" xfId="692" xr:uid="{00000000-0005-0000-0000-000020050000}"/>
    <cellStyle name="Comma 4 5 2 2 2" xfId="4157" xr:uid="{00000000-0005-0000-0000-000021050000}"/>
    <cellStyle name="Comma 4 5 2 3" xfId="4156" xr:uid="{00000000-0005-0000-0000-000022050000}"/>
    <cellStyle name="Comma 4 5 3" xfId="693" xr:uid="{00000000-0005-0000-0000-000023050000}"/>
    <cellStyle name="Comma 4 5 3 2" xfId="694" xr:uid="{00000000-0005-0000-0000-000024050000}"/>
    <cellStyle name="Comma 4 5 3 2 2" xfId="4159" xr:uid="{00000000-0005-0000-0000-000025050000}"/>
    <cellStyle name="Comma 4 5 3 3" xfId="4158" xr:uid="{00000000-0005-0000-0000-000026050000}"/>
    <cellStyle name="Comma 4 5 4" xfId="695" xr:uid="{00000000-0005-0000-0000-000027050000}"/>
    <cellStyle name="Comma 4 5 4 2" xfId="4160" xr:uid="{00000000-0005-0000-0000-000028050000}"/>
    <cellStyle name="Comma 4 5 5" xfId="4155" xr:uid="{00000000-0005-0000-0000-000029050000}"/>
    <cellStyle name="Comma 4 6" xfId="696" xr:uid="{00000000-0005-0000-0000-00002A050000}"/>
    <cellStyle name="Comma 4 6 2" xfId="697" xr:uid="{00000000-0005-0000-0000-00002B050000}"/>
    <cellStyle name="Comma 4 6 2 2" xfId="698" xr:uid="{00000000-0005-0000-0000-00002C050000}"/>
    <cellStyle name="Comma 4 6 2 2 2" xfId="4163" xr:uid="{00000000-0005-0000-0000-00002D050000}"/>
    <cellStyle name="Comma 4 6 2 3" xfId="4162" xr:uid="{00000000-0005-0000-0000-00002E050000}"/>
    <cellStyle name="Comma 4 6 3" xfId="699" xr:uid="{00000000-0005-0000-0000-00002F050000}"/>
    <cellStyle name="Comma 4 6 3 2" xfId="700" xr:uid="{00000000-0005-0000-0000-000030050000}"/>
    <cellStyle name="Comma 4 6 3 2 2" xfId="4165" xr:uid="{00000000-0005-0000-0000-000031050000}"/>
    <cellStyle name="Comma 4 6 3 3" xfId="4164" xr:uid="{00000000-0005-0000-0000-000032050000}"/>
    <cellStyle name="Comma 4 6 4" xfId="701" xr:uid="{00000000-0005-0000-0000-000033050000}"/>
    <cellStyle name="Comma 4 6 4 2" xfId="4166" xr:uid="{00000000-0005-0000-0000-000034050000}"/>
    <cellStyle name="Comma 4 6 5" xfId="4161" xr:uid="{00000000-0005-0000-0000-000035050000}"/>
    <cellStyle name="Comma 4 7" xfId="702" xr:uid="{00000000-0005-0000-0000-000036050000}"/>
    <cellStyle name="Comma 4 7 2" xfId="703" xr:uid="{00000000-0005-0000-0000-000037050000}"/>
    <cellStyle name="Comma 4 7 2 2" xfId="704" xr:uid="{00000000-0005-0000-0000-000038050000}"/>
    <cellStyle name="Comma 4 7 2 2 2" xfId="4169" xr:uid="{00000000-0005-0000-0000-000039050000}"/>
    <cellStyle name="Comma 4 7 2 3" xfId="4168" xr:uid="{00000000-0005-0000-0000-00003A050000}"/>
    <cellStyle name="Comma 4 7 3" xfId="705" xr:uid="{00000000-0005-0000-0000-00003B050000}"/>
    <cellStyle name="Comma 4 7 3 2" xfId="706" xr:uid="{00000000-0005-0000-0000-00003C050000}"/>
    <cellStyle name="Comma 4 7 3 2 2" xfId="4171" xr:uid="{00000000-0005-0000-0000-00003D050000}"/>
    <cellStyle name="Comma 4 7 3 3" xfId="4170" xr:uid="{00000000-0005-0000-0000-00003E050000}"/>
    <cellStyle name="Comma 4 7 4" xfId="707" xr:uid="{00000000-0005-0000-0000-00003F050000}"/>
    <cellStyle name="Comma 4 7 4 2" xfId="4172" xr:uid="{00000000-0005-0000-0000-000040050000}"/>
    <cellStyle name="Comma 4 7 5" xfId="4167" xr:uid="{00000000-0005-0000-0000-000041050000}"/>
    <cellStyle name="Comma 4 8" xfId="708" xr:uid="{00000000-0005-0000-0000-000042050000}"/>
    <cellStyle name="Comma 4 8 2" xfId="709" xr:uid="{00000000-0005-0000-0000-000043050000}"/>
    <cellStyle name="Comma 4 8 2 2" xfId="4174" xr:uid="{00000000-0005-0000-0000-000044050000}"/>
    <cellStyle name="Comma 4 8 3" xfId="710" xr:uid="{00000000-0005-0000-0000-000045050000}"/>
    <cellStyle name="Comma 4 8 3 2" xfId="4175" xr:uid="{00000000-0005-0000-0000-000046050000}"/>
    <cellStyle name="Comma 4 8 4" xfId="711" xr:uid="{00000000-0005-0000-0000-000047050000}"/>
    <cellStyle name="Comma 4 8 4 2" xfId="4176" xr:uid="{00000000-0005-0000-0000-000048050000}"/>
    <cellStyle name="Comma 4 8 5" xfId="712" xr:uid="{00000000-0005-0000-0000-000049050000}"/>
    <cellStyle name="Comma 4 8 5 2" xfId="4177" xr:uid="{00000000-0005-0000-0000-00004A050000}"/>
    <cellStyle name="Comma 4 8 6" xfId="713" xr:uid="{00000000-0005-0000-0000-00004B050000}"/>
    <cellStyle name="Comma 4 8 6 2" xfId="4178" xr:uid="{00000000-0005-0000-0000-00004C050000}"/>
    <cellStyle name="Comma 4 8 7" xfId="4173" xr:uid="{00000000-0005-0000-0000-00004D050000}"/>
    <cellStyle name="Comma 4 9" xfId="714" xr:uid="{00000000-0005-0000-0000-00004E050000}"/>
    <cellStyle name="Comma 4 9 2" xfId="715" xr:uid="{00000000-0005-0000-0000-00004F050000}"/>
    <cellStyle name="Comma 4 9 2 2" xfId="4180" xr:uid="{00000000-0005-0000-0000-000050050000}"/>
    <cellStyle name="Comma 4 9 3" xfId="716" xr:uid="{00000000-0005-0000-0000-000051050000}"/>
    <cellStyle name="Comma 4 9 3 2" xfId="4181" xr:uid="{00000000-0005-0000-0000-000052050000}"/>
    <cellStyle name="Comma 4 9 4" xfId="717" xr:uid="{00000000-0005-0000-0000-000053050000}"/>
    <cellStyle name="Comma 4 9 4 2" xfId="4182" xr:uid="{00000000-0005-0000-0000-000054050000}"/>
    <cellStyle name="Comma 4 9 5" xfId="718" xr:uid="{00000000-0005-0000-0000-000055050000}"/>
    <cellStyle name="Comma 4 9 5 2" xfId="4183" xr:uid="{00000000-0005-0000-0000-000056050000}"/>
    <cellStyle name="Comma 4 9 6" xfId="719" xr:uid="{00000000-0005-0000-0000-000057050000}"/>
    <cellStyle name="Comma 4 9 6 2" xfId="4184" xr:uid="{00000000-0005-0000-0000-000058050000}"/>
    <cellStyle name="Comma 4 9 7" xfId="4179" xr:uid="{00000000-0005-0000-0000-000059050000}"/>
    <cellStyle name="Comma 40" xfId="2353" xr:uid="{00000000-0005-0000-0000-00005A050000}"/>
    <cellStyle name="Comma 40 2" xfId="2616" xr:uid="{00000000-0005-0000-0000-00005B050000}"/>
    <cellStyle name="Comma 40 2 2" xfId="2660" xr:uid="{00000000-0005-0000-0000-00005C050000}"/>
    <cellStyle name="Comma 40 2 2 2" xfId="3180" xr:uid="{00000000-0005-0000-0000-00005D050000}"/>
    <cellStyle name="Comma 40 2 3" xfId="3142" xr:uid="{00000000-0005-0000-0000-00005E050000}"/>
    <cellStyle name="Comma 40 3" xfId="2646" xr:uid="{00000000-0005-0000-0000-00005F050000}"/>
    <cellStyle name="Comma 40 3 2" xfId="3170" xr:uid="{00000000-0005-0000-0000-000060050000}"/>
    <cellStyle name="Comma 40 4" xfId="2880" xr:uid="{00000000-0005-0000-0000-000061050000}"/>
    <cellStyle name="Comma 41" xfId="2360" xr:uid="{00000000-0005-0000-0000-000062050000}"/>
    <cellStyle name="Comma 42" xfId="2652" xr:uid="{00000000-0005-0000-0000-000063050000}"/>
    <cellStyle name="Comma 42 2" xfId="3175" xr:uid="{00000000-0005-0000-0000-000064050000}"/>
    <cellStyle name="Comma 42 3" xfId="3671" xr:uid="{00000000-0005-0000-0000-000065050000}"/>
    <cellStyle name="Comma 43" xfId="2665" xr:uid="{00000000-0005-0000-0000-000066050000}"/>
    <cellStyle name="Comma 43 2" xfId="3185" xr:uid="{00000000-0005-0000-0000-000067050000}"/>
    <cellStyle name="Comma 44" xfId="2667" xr:uid="{00000000-0005-0000-0000-000068050000}"/>
    <cellStyle name="Comma 45" xfId="2666" xr:uid="{00000000-0005-0000-0000-000069050000}"/>
    <cellStyle name="Comma 46" xfId="2688" xr:uid="{00000000-0005-0000-0000-00006A050000}"/>
    <cellStyle name="Comma 46 2" xfId="2723" xr:uid="{00000000-0005-0000-0000-00006B050000}"/>
    <cellStyle name="Comma 46 2 2" xfId="3224" xr:uid="{00000000-0005-0000-0000-00006C050000}"/>
    <cellStyle name="Comma 46 3" xfId="3194" xr:uid="{00000000-0005-0000-0000-00006D050000}"/>
    <cellStyle name="Comma 47" xfId="2694" xr:uid="{00000000-0005-0000-0000-00006E050000}"/>
    <cellStyle name="Comma 47 2" xfId="3199" xr:uid="{00000000-0005-0000-0000-00006F050000}"/>
    <cellStyle name="Comma 48" xfId="2700" xr:uid="{00000000-0005-0000-0000-000070050000}"/>
    <cellStyle name="Comma 48 2" xfId="3204" xr:uid="{00000000-0005-0000-0000-000071050000}"/>
    <cellStyle name="Comma 49" xfId="2710" xr:uid="{00000000-0005-0000-0000-000072050000}"/>
    <cellStyle name="Comma 49 2" xfId="3213" xr:uid="{00000000-0005-0000-0000-000073050000}"/>
    <cellStyle name="Comma 5" xfId="168" xr:uid="{00000000-0005-0000-0000-000074050000}"/>
    <cellStyle name="Comma 5 10" xfId="720" xr:uid="{00000000-0005-0000-0000-000075050000}"/>
    <cellStyle name="Comma 5 10 2" xfId="721" xr:uid="{00000000-0005-0000-0000-000076050000}"/>
    <cellStyle name="Comma 5 10 2 2" xfId="4186" xr:uid="{00000000-0005-0000-0000-000077050000}"/>
    <cellStyle name="Comma 5 10 3" xfId="722" xr:uid="{00000000-0005-0000-0000-000078050000}"/>
    <cellStyle name="Comma 5 10 3 2" xfId="4187" xr:uid="{00000000-0005-0000-0000-000079050000}"/>
    <cellStyle name="Comma 5 10 4" xfId="723" xr:uid="{00000000-0005-0000-0000-00007A050000}"/>
    <cellStyle name="Comma 5 10 4 2" xfId="4188" xr:uid="{00000000-0005-0000-0000-00007B050000}"/>
    <cellStyle name="Comma 5 10 5" xfId="724" xr:uid="{00000000-0005-0000-0000-00007C050000}"/>
    <cellStyle name="Comma 5 10 5 2" xfId="4189" xr:uid="{00000000-0005-0000-0000-00007D050000}"/>
    <cellStyle name="Comma 5 10 6" xfId="725" xr:uid="{00000000-0005-0000-0000-00007E050000}"/>
    <cellStyle name="Comma 5 10 6 2" xfId="4190" xr:uid="{00000000-0005-0000-0000-00007F050000}"/>
    <cellStyle name="Comma 5 10 7" xfId="4185" xr:uid="{00000000-0005-0000-0000-000080050000}"/>
    <cellStyle name="Comma 5 11" xfId="726" xr:uid="{00000000-0005-0000-0000-000081050000}"/>
    <cellStyle name="Comma 5 11 2" xfId="727" xr:uid="{00000000-0005-0000-0000-000082050000}"/>
    <cellStyle name="Comma 5 11 2 2" xfId="4192" xr:uid="{00000000-0005-0000-0000-000083050000}"/>
    <cellStyle name="Comma 5 11 3" xfId="728" xr:uid="{00000000-0005-0000-0000-000084050000}"/>
    <cellStyle name="Comma 5 11 3 2" xfId="4193" xr:uid="{00000000-0005-0000-0000-000085050000}"/>
    <cellStyle name="Comma 5 11 4" xfId="729" xr:uid="{00000000-0005-0000-0000-000086050000}"/>
    <cellStyle name="Comma 5 11 4 2" xfId="4194" xr:uid="{00000000-0005-0000-0000-000087050000}"/>
    <cellStyle name="Comma 5 11 5" xfId="730" xr:uid="{00000000-0005-0000-0000-000088050000}"/>
    <cellStyle name="Comma 5 11 5 2" xfId="4195" xr:uid="{00000000-0005-0000-0000-000089050000}"/>
    <cellStyle name="Comma 5 11 6" xfId="731" xr:uid="{00000000-0005-0000-0000-00008A050000}"/>
    <cellStyle name="Comma 5 11 6 2" xfId="4196" xr:uid="{00000000-0005-0000-0000-00008B050000}"/>
    <cellStyle name="Comma 5 11 7" xfId="4191" xr:uid="{00000000-0005-0000-0000-00008C050000}"/>
    <cellStyle name="Comma 5 12" xfId="732" xr:uid="{00000000-0005-0000-0000-00008D050000}"/>
    <cellStyle name="Comma 5 12 2" xfId="733" xr:uid="{00000000-0005-0000-0000-00008E050000}"/>
    <cellStyle name="Comma 5 12 2 2" xfId="4198" xr:uid="{00000000-0005-0000-0000-00008F050000}"/>
    <cellStyle name="Comma 5 12 3" xfId="734" xr:uid="{00000000-0005-0000-0000-000090050000}"/>
    <cellStyle name="Comma 5 12 3 2" xfId="4199" xr:uid="{00000000-0005-0000-0000-000091050000}"/>
    <cellStyle name="Comma 5 12 4" xfId="735" xr:uid="{00000000-0005-0000-0000-000092050000}"/>
    <cellStyle name="Comma 5 12 4 2" xfId="4200" xr:uid="{00000000-0005-0000-0000-000093050000}"/>
    <cellStyle name="Comma 5 12 5" xfId="736" xr:uid="{00000000-0005-0000-0000-000094050000}"/>
    <cellStyle name="Comma 5 12 5 2" xfId="4201" xr:uid="{00000000-0005-0000-0000-000095050000}"/>
    <cellStyle name="Comma 5 12 6" xfId="737" xr:uid="{00000000-0005-0000-0000-000096050000}"/>
    <cellStyle name="Comma 5 12 6 2" xfId="4202" xr:uid="{00000000-0005-0000-0000-000097050000}"/>
    <cellStyle name="Comma 5 12 7" xfId="4197" xr:uid="{00000000-0005-0000-0000-000098050000}"/>
    <cellStyle name="Comma 5 13" xfId="738" xr:uid="{00000000-0005-0000-0000-000099050000}"/>
    <cellStyle name="Comma 5 13 2" xfId="739" xr:uid="{00000000-0005-0000-0000-00009A050000}"/>
    <cellStyle name="Comma 5 13 2 2" xfId="4204" xr:uid="{00000000-0005-0000-0000-00009B050000}"/>
    <cellStyle name="Comma 5 13 3" xfId="740" xr:uid="{00000000-0005-0000-0000-00009C050000}"/>
    <cellStyle name="Comma 5 13 3 2" xfId="4205" xr:uid="{00000000-0005-0000-0000-00009D050000}"/>
    <cellStyle name="Comma 5 13 4" xfId="741" xr:uid="{00000000-0005-0000-0000-00009E050000}"/>
    <cellStyle name="Comma 5 13 4 2" xfId="4206" xr:uid="{00000000-0005-0000-0000-00009F050000}"/>
    <cellStyle name="Comma 5 13 5" xfId="742" xr:uid="{00000000-0005-0000-0000-0000A0050000}"/>
    <cellStyle name="Comma 5 13 5 2" xfId="4207" xr:uid="{00000000-0005-0000-0000-0000A1050000}"/>
    <cellStyle name="Comma 5 13 6" xfId="743" xr:uid="{00000000-0005-0000-0000-0000A2050000}"/>
    <cellStyle name="Comma 5 13 6 2" xfId="4208" xr:uid="{00000000-0005-0000-0000-0000A3050000}"/>
    <cellStyle name="Comma 5 13 7" xfId="4203" xr:uid="{00000000-0005-0000-0000-0000A4050000}"/>
    <cellStyle name="Comma 5 14" xfId="744" xr:uid="{00000000-0005-0000-0000-0000A5050000}"/>
    <cellStyle name="Comma 5 14 2" xfId="745" xr:uid="{00000000-0005-0000-0000-0000A6050000}"/>
    <cellStyle name="Comma 5 14 2 2" xfId="4210" xr:uid="{00000000-0005-0000-0000-0000A7050000}"/>
    <cellStyle name="Comma 5 14 3" xfId="746" xr:uid="{00000000-0005-0000-0000-0000A8050000}"/>
    <cellStyle name="Comma 5 14 3 2" xfId="4211" xr:uid="{00000000-0005-0000-0000-0000A9050000}"/>
    <cellStyle name="Comma 5 14 4" xfId="747" xr:uid="{00000000-0005-0000-0000-0000AA050000}"/>
    <cellStyle name="Comma 5 14 4 2" xfId="4212" xr:uid="{00000000-0005-0000-0000-0000AB050000}"/>
    <cellStyle name="Comma 5 14 5" xfId="748" xr:uid="{00000000-0005-0000-0000-0000AC050000}"/>
    <cellStyle name="Comma 5 14 5 2" xfId="4213" xr:uid="{00000000-0005-0000-0000-0000AD050000}"/>
    <cellStyle name="Comma 5 14 6" xfId="749" xr:uid="{00000000-0005-0000-0000-0000AE050000}"/>
    <cellStyle name="Comma 5 14 6 2" xfId="4214" xr:uid="{00000000-0005-0000-0000-0000AF050000}"/>
    <cellStyle name="Comma 5 14 7" xfId="4209" xr:uid="{00000000-0005-0000-0000-0000B0050000}"/>
    <cellStyle name="Comma 5 15" xfId="750" xr:uid="{00000000-0005-0000-0000-0000B1050000}"/>
    <cellStyle name="Comma 5 15 2" xfId="751" xr:uid="{00000000-0005-0000-0000-0000B2050000}"/>
    <cellStyle name="Comma 5 15 2 2" xfId="4216" xr:uid="{00000000-0005-0000-0000-0000B3050000}"/>
    <cellStyle name="Comma 5 15 3" xfId="752" xr:uid="{00000000-0005-0000-0000-0000B4050000}"/>
    <cellStyle name="Comma 5 15 3 2" xfId="4217" xr:uid="{00000000-0005-0000-0000-0000B5050000}"/>
    <cellStyle name="Comma 5 15 4" xfId="753" xr:uid="{00000000-0005-0000-0000-0000B6050000}"/>
    <cellStyle name="Comma 5 15 4 2" xfId="4218" xr:uid="{00000000-0005-0000-0000-0000B7050000}"/>
    <cellStyle name="Comma 5 15 5" xfId="754" xr:uid="{00000000-0005-0000-0000-0000B8050000}"/>
    <cellStyle name="Comma 5 15 5 2" xfId="4219" xr:uid="{00000000-0005-0000-0000-0000B9050000}"/>
    <cellStyle name="Comma 5 15 6" xfId="755" xr:uid="{00000000-0005-0000-0000-0000BA050000}"/>
    <cellStyle name="Comma 5 15 6 2" xfId="4220" xr:uid="{00000000-0005-0000-0000-0000BB050000}"/>
    <cellStyle name="Comma 5 15 7" xfId="4215" xr:uid="{00000000-0005-0000-0000-0000BC050000}"/>
    <cellStyle name="Comma 5 16" xfId="756" xr:uid="{00000000-0005-0000-0000-0000BD050000}"/>
    <cellStyle name="Comma 5 16 2" xfId="757" xr:uid="{00000000-0005-0000-0000-0000BE050000}"/>
    <cellStyle name="Comma 5 16 2 2" xfId="4222" xr:uid="{00000000-0005-0000-0000-0000BF050000}"/>
    <cellStyle name="Comma 5 16 3" xfId="758" xr:uid="{00000000-0005-0000-0000-0000C0050000}"/>
    <cellStyle name="Comma 5 16 3 2" xfId="4223" xr:uid="{00000000-0005-0000-0000-0000C1050000}"/>
    <cellStyle name="Comma 5 16 4" xfId="759" xr:uid="{00000000-0005-0000-0000-0000C2050000}"/>
    <cellStyle name="Comma 5 16 4 2" xfId="4224" xr:uid="{00000000-0005-0000-0000-0000C3050000}"/>
    <cellStyle name="Comma 5 16 5" xfId="760" xr:uid="{00000000-0005-0000-0000-0000C4050000}"/>
    <cellStyle name="Comma 5 16 5 2" xfId="4225" xr:uid="{00000000-0005-0000-0000-0000C5050000}"/>
    <cellStyle name="Comma 5 16 6" xfId="761" xr:uid="{00000000-0005-0000-0000-0000C6050000}"/>
    <cellStyle name="Comma 5 16 6 2" xfId="4226" xr:uid="{00000000-0005-0000-0000-0000C7050000}"/>
    <cellStyle name="Comma 5 16 7" xfId="4221" xr:uid="{00000000-0005-0000-0000-0000C8050000}"/>
    <cellStyle name="Comma 5 17" xfId="762" xr:uid="{00000000-0005-0000-0000-0000C9050000}"/>
    <cellStyle name="Comma 5 17 2" xfId="763" xr:uid="{00000000-0005-0000-0000-0000CA050000}"/>
    <cellStyle name="Comma 5 17 2 2" xfId="4228" xr:uid="{00000000-0005-0000-0000-0000CB050000}"/>
    <cellStyle name="Comma 5 17 3" xfId="764" xr:uid="{00000000-0005-0000-0000-0000CC050000}"/>
    <cellStyle name="Comma 5 17 3 2" xfId="4229" xr:uid="{00000000-0005-0000-0000-0000CD050000}"/>
    <cellStyle name="Comma 5 17 4" xfId="765" xr:uid="{00000000-0005-0000-0000-0000CE050000}"/>
    <cellStyle name="Comma 5 17 4 2" xfId="4230" xr:uid="{00000000-0005-0000-0000-0000CF050000}"/>
    <cellStyle name="Comma 5 17 5" xfId="766" xr:uid="{00000000-0005-0000-0000-0000D0050000}"/>
    <cellStyle name="Comma 5 17 5 2" xfId="4231" xr:uid="{00000000-0005-0000-0000-0000D1050000}"/>
    <cellStyle name="Comma 5 17 6" xfId="767" xr:uid="{00000000-0005-0000-0000-0000D2050000}"/>
    <cellStyle name="Comma 5 17 6 2" xfId="4232" xr:uid="{00000000-0005-0000-0000-0000D3050000}"/>
    <cellStyle name="Comma 5 17 7" xfId="4227" xr:uid="{00000000-0005-0000-0000-0000D4050000}"/>
    <cellStyle name="Comma 5 18" xfId="768" xr:uid="{00000000-0005-0000-0000-0000D5050000}"/>
    <cellStyle name="Comma 5 18 2" xfId="769" xr:uid="{00000000-0005-0000-0000-0000D6050000}"/>
    <cellStyle name="Comma 5 18 2 2" xfId="4234" xr:uid="{00000000-0005-0000-0000-0000D7050000}"/>
    <cellStyle name="Comma 5 18 3" xfId="770" xr:uid="{00000000-0005-0000-0000-0000D8050000}"/>
    <cellStyle name="Comma 5 18 3 2" xfId="4235" xr:uid="{00000000-0005-0000-0000-0000D9050000}"/>
    <cellStyle name="Comma 5 18 4" xfId="771" xr:uid="{00000000-0005-0000-0000-0000DA050000}"/>
    <cellStyle name="Comma 5 18 4 2" xfId="4236" xr:uid="{00000000-0005-0000-0000-0000DB050000}"/>
    <cellStyle name="Comma 5 18 5" xfId="772" xr:uid="{00000000-0005-0000-0000-0000DC050000}"/>
    <cellStyle name="Comma 5 18 5 2" xfId="4237" xr:uid="{00000000-0005-0000-0000-0000DD050000}"/>
    <cellStyle name="Comma 5 18 6" xfId="773" xr:uid="{00000000-0005-0000-0000-0000DE050000}"/>
    <cellStyle name="Comma 5 18 6 2" xfId="4238" xr:uid="{00000000-0005-0000-0000-0000DF050000}"/>
    <cellStyle name="Comma 5 18 7" xfId="4233" xr:uid="{00000000-0005-0000-0000-0000E0050000}"/>
    <cellStyle name="Comma 5 19" xfId="774" xr:uid="{00000000-0005-0000-0000-0000E1050000}"/>
    <cellStyle name="Comma 5 19 2" xfId="775" xr:uid="{00000000-0005-0000-0000-0000E2050000}"/>
    <cellStyle name="Comma 5 19 2 2" xfId="4240" xr:uid="{00000000-0005-0000-0000-0000E3050000}"/>
    <cellStyle name="Comma 5 19 3" xfId="776" xr:uid="{00000000-0005-0000-0000-0000E4050000}"/>
    <cellStyle name="Comma 5 19 3 2" xfId="4241" xr:uid="{00000000-0005-0000-0000-0000E5050000}"/>
    <cellStyle name="Comma 5 19 4" xfId="777" xr:uid="{00000000-0005-0000-0000-0000E6050000}"/>
    <cellStyle name="Comma 5 19 4 2" xfId="4242" xr:uid="{00000000-0005-0000-0000-0000E7050000}"/>
    <cellStyle name="Comma 5 19 5" xfId="778" xr:uid="{00000000-0005-0000-0000-0000E8050000}"/>
    <cellStyle name="Comma 5 19 5 2" xfId="4243" xr:uid="{00000000-0005-0000-0000-0000E9050000}"/>
    <cellStyle name="Comma 5 19 6" xfId="779" xr:uid="{00000000-0005-0000-0000-0000EA050000}"/>
    <cellStyle name="Comma 5 19 6 2" xfId="4244" xr:uid="{00000000-0005-0000-0000-0000EB050000}"/>
    <cellStyle name="Comma 5 19 7" xfId="4239" xr:uid="{00000000-0005-0000-0000-0000EC050000}"/>
    <cellStyle name="Comma 5 2" xfId="169" xr:uid="{00000000-0005-0000-0000-0000ED050000}"/>
    <cellStyle name="Comma 5 2 2" xfId="170" xr:uid="{00000000-0005-0000-0000-0000EE050000}"/>
    <cellStyle name="Comma 5 2 2 2" xfId="780" xr:uid="{00000000-0005-0000-0000-0000EF050000}"/>
    <cellStyle name="Comma 5 2 2 2 2" xfId="4247" xr:uid="{00000000-0005-0000-0000-0000F0050000}"/>
    <cellStyle name="Comma 5 2 2 3" xfId="4246" xr:uid="{00000000-0005-0000-0000-0000F1050000}"/>
    <cellStyle name="Comma 5 2 3" xfId="171" xr:uid="{00000000-0005-0000-0000-0000F2050000}"/>
    <cellStyle name="Comma 5 2 3 2" xfId="4248" xr:uid="{00000000-0005-0000-0000-0000F3050000}"/>
    <cellStyle name="Comma 5 2 4" xfId="4245" xr:uid="{00000000-0005-0000-0000-0000F4050000}"/>
    <cellStyle name="Comma 5 20" xfId="781" xr:uid="{00000000-0005-0000-0000-0000F5050000}"/>
    <cellStyle name="Comma 5 20 2" xfId="4249" xr:uid="{00000000-0005-0000-0000-0000F6050000}"/>
    <cellStyle name="Comma 5 21" xfId="782" xr:uid="{00000000-0005-0000-0000-0000F7050000}"/>
    <cellStyle name="Comma 5 21 2" xfId="4250" xr:uid="{00000000-0005-0000-0000-0000F8050000}"/>
    <cellStyle name="Comma 5 22" xfId="783" xr:uid="{00000000-0005-0000-0000-0000F9050000}"/>
    <cellStyle name="Comma 5 22 2" xfId="4251" xr:uid="{00000000-0005-0000-0000-0000FA050000}"/>
    <cellStyle name="Comma 5 23" xfId="784" xr:uid="{00000000-0005-0000-0000-0000FB050000}"/>
    <cellStyle name="Comma 5 23 2" xfId="4252" xr:uid="{00000000-0005-0000-0000-0000FC050000}"/>
    <cellStyle name="Comma 5 24" xfId="785" xr:uid="{00000000-0005-0000-0000-0000FD050000}"/>
    <cellStyle name="Comma 5 24 2" xfId="4253" xr:uid="{00000000-0005-0000-0000-0000FE050000}"/>
    <cellStyle name="Comma 5 25" xfId="786" xr:uid="{00000000-0005-0000-0000-0000FF050000}"/>
    <cellStyle name="Comma 5 25 2" xfId="4254" xr:uid="{00000000-0005-0000-0000-000000060000}"/>
    <cellStyle name="Comma 5 26" xfId="787" xr:uid="{00000000-0005-0000-0000-000001060000}"/>
    <cellStyle name="Comma 5 26 2" xfId="4255" xr:uid="{00000000-0005-0000-0000-000002060000}"/>
    <cellStyle name="Comma 5 27" xfId="2366" xr:uid="{00000000-0005-0000-0000-000003060000}"/>
    <cellStyle name="Comma 5 27 2" xfId="2892" xr:uid="{00000000-0005-0000-0000-000004060000}"/>
    <cellStyle name="Comma 5 27 3" xfId="3510" xr:uid="{00000000-0005-0000-0000-000005060000}"/>
    <cellStyle name="Comma 5 27 3 2" xfId="3511" xr:uid="{00000000-0005-0000-0000-000006060000}"/>
    <cellStyle name="Comma 5 27 4" xfId="4678" xr:uid="{00000000-0005-0000-0000-000007060000}"/>
    <cellStyle name="Comma 5 28" xfId="2587" xr:uid="{00000000-0005-0000-0000-000008060000}"/>
    <cellStyle name="Comma 5 28 2" xfId="3113" xr:uid="{00000000-0005-0000-0000-000009060000}"/>
    <cellStyle name="Comma 5 28 3" xfId="4543" xr:uid="{00000000-0005-0000-0000-00000A060000}"/>
    <cellStyle name="Comma 5 29" xfId="2747" xr:uid="{00000000-0005-0000-0000-00000B060000}"/>
    <cellStyle name="Comma 5 29 2" xfId="4544" xr:uid="{00000000-0005-0000-0000-00000C060000}"/>
    <cellStyle name="Comma 5 3" xfId="172" xr:uid="{00000000-0005-0000-0000-00000D060000}"/>
    <cellStyle name="Comma 5 3 2" xfId="788" xr:uid="{00000000-0005-0000-0000-00000E060000}"/>
    <cellStyle name="Comma 5 3 2 2" xfId="4257" xr:uid="{00000000-0005-0000-0000-00000F060000}"/>
    <cellStyle name="Comma 5 3 3" xfId="789" xr:uid="{00000000-0005-0000-0000-000010060000}"/>
    <cellStyle name="Comma 5 3 3 2" xfId="4258" xr:uid="{00000000-0005-0000-0000-000011060000}"/>
    <cellStyle name="Comma 5 3 4" xfId="790" xr:uid="{00000000-0005-0000-0000-000012060000}"/>
    <cellStyle name="Comma 5 3 4 2" xfId="4259" xr:uid="{00000000-0005-0000-0000-000013060000}"/>
    <cellStyle name="Comma 5 3 5" xfId="791" xr:uid="{00000000-0005-0000-0000-000014060000}"/>
    <cellStyle name="Comma 5 3 5 2" xfId="4260" xr:uid="{00000000-0005-0000-0000-000015060000}"/>
    <cellStyle name="Comma 5 3 6" xfId="792" xr:uid="{00000000-0005-0000-0000-000016060000}"/>
    <cellStyle name="Comma 5 3 6 2" xfId="4261" xr:uid="{00000000-0005-0000-0000-000017060000}"/>
    <cellStyle name="Comma 5 3 7" xfId="4256" xr:uid="{00000000-0005-0000-0000-000018060000}"/>
    <cellStyle name="Comma 5 30" xfId="3512" xr:uid="{00000000-0005-0000-0000-000019060000}"/>
    <cellStyle name="Comma 5 31" xfId="3513" xr:uid="{00000000-0005-0000-0000-00001A060000}"/>
    <cellStyle name="Comma 5 31 10" xfId="3514" xr:uid="{00000000-0005-0000-0000-00001B060000}"/>
    <cellStyle name="Comma 5 31 11" xfId="3515" xr:uid="{00000000-0005-0000-0000-00001C060000}"/>
    <cellStyle name="Comma 5 31 12" xfId="3516" xr:uid="{00000000-0005-0000-0000-00001D060000}"/>
    <cellStyle name="Comma 5 31 13" xfId="3517" xr:uid="{00000000-0005-0000-0000-00001E060000}"/>
    <cellStyle name="Comma 5 31 2" xfId="3518" xr:uid="{00000000-0005-0000-0000-00001F060000}"/>
    <cellStyle name="Comma 5 31 3" xfId="3519" xr:uid="{00000000-0005-0000-0000-000020060000}"/>
    <cellStyle name="Comma 5 31 4" xfId="3520" xr:uid="{00000000-0005-0000-0000-000021060000}"/>
    <cellStyle name="Comma 5 31 5" xfId="3521" xr:uid="{00000000-0005-0000-0000-000022060000}"/>
    <cellStyle name="Comma 5 31 6" xfId="3522" xr:uid="{00000000-0005-0000-0000-000023060000}"/>
    <cellStyle name="Comma 5 31 7" xfId="3523" xr:uid="{00000000-0005-0000-0000-000024060000}"/>
    <cellStyle name="Comma 5 31 8" xfId="3524" xr:uid="{00000000-0005-0000-0000-000025060000}"/>
    <cellStyle name="Comma 5 31 9" xfId="3525" xr:uid="{00000000-0005-0000-0000-000026060000}"/>
    <cellStyle name="Comma 5 4" xfId="173" xr:uid="{00000000-0005-0000-0000-000027060000}"/>
    <cellStyle name="Comma 5 4 2" xfId="793" xr:uid="{00000000-0005-0000-0000-000028060000}"/>
    <cellStyle name="Comma 5 4 2 2" xfId="4263" xr:uid="{00000000-0005-0000-0000-000029060000}"/>
    <cellStyle name="Comma 5 4 3" xfId="794" xr:uid="{00000000-0005-0000-0000-00002A060000}"/>
    <cellStyle name="Comma 5 4 3 2" xfId="4264" xr:uid="{00000000-0005-0000-0000-00002B060000}"/>
    <cellStyle name="Comma 5 4 4" xfId="795" xr:uid="{00000000-0005-0000-0000-00002C060000}"/>
    <cellStyle name="Comma 5 4 4 2" xfId="4265" xr:uid="{00000000-0005-0000-0000-00002D060000}"/>
    <cellStyle name="Comma 5 4 5" xfId="796" xr:uid="{00000000-0005-0000-0000-00002E060000}"/>
    <cellStyle name="Comma 5 4 5 2" xfId="4266" xr:uid="{00000000-0005-0000-0000-00002F060000}"/>
    <cellStyle name="Comma 5 4 6" xfId="797" xr:uid="{00000000-0005-0000-0000-000030060000}"/>
    <cellStyle name="Comma 5 4 6 2" xfId="4267" xr:uid="{00000000-0005-0000-0000-000031060000}"/>
    <cellStyle name="Comma 5 4 7" xfId="4262" xr:uid="{00000000-0005-0000-0000-000032060000}"/>
    <cellStyle name="Comma 5 45" xfId="3713" xr:uid="{00000000-0005-0000-0000-000033060000}"/>
    <cellStyle name="Comma 5 5" xfId="313" xr:uid="{00000000-0005-0000-0000-000034060000}"/>
    <cellStyle name="Comma 5 5 10" xfId="4268" xr:uid="{00000000-0005-0000-0000-000035060000}"/>
    <cellStyle name="Comma 5 5 2" xfId="798" xr:uid="{00000000-0005-0000-0000-000036060000}"/>
    <cellStyle name="Comma 5 5 2 2" xfId="4269" xr:uid="{00000000-0005-0000-0000-000037060000}"/>
    <cellStyle name="Comma 5 5 3" xfId="799" xr:uid="{00000000-0005-0000-0000-000038060000}"/>
    <cellStyle name="Comma 5 5 3 2" xfId="4270" xr:uid="{00000000-0005-0000-0000-000039060000}"/>
    <cellStyle name="Comma 5 5 4" xfId="800" xr:uid="{00000000-0005-0000-0000-00003A060000}"/>
    <cellStyle name="Comma 5 5 4 2" xfId="4271" xr:uid="{00000000-0005-0000-0000-00003B060000}"/>
    <cellStyle name="Comma 5 5 5" xfId="801" xr:uid="{00000000-0005-0000-0000-00003C060000}"/>
    <cellStyle name="Comma 5 5 5 2" xfId="4272" xr:uid="{00000000-0005-0000-0000-00003D060000}"/>
    <cellStyle name="Comma 5 5 6" xfId="802" xr:uid="{00000000-0005-0000-0000-00003E060000}"/>
    <cellStyle name="Comma 5 5 6 2" xfId="4273" xr:uid="{00000000-0005-0000-0000-00003F060000}"/>
    <cellStyle name="Comma 5 5 7" xfId="2457" xr:uid="{00000000-0005-0000-0000-000040060000}"/>
    <cellStyle name="Comma 5 5 7 2" xfId="2983" xr:uid="{00000000-0005-0000-0000-000041060000}"/>
    <cellStyle name="Comma 5 5 8" xfId="2498" xr:uid="{00000000-0005-0000-0000-000042060000}"/>
    <cellStyle name="Comma 5 5 8 2" xfId="3024" xr:uid="{00000000-0005-0000-0000-000043060000}"/>
    <cellStyle name="Comma 5 5 9" xfId="2836" xr:uid="{00000000-0005-0000-0000-000044060000}"/>
    <cellStyle name="Comma 5 6" xfId="803" xr:uid="{00000000-0005-0000-0000-000045060000}"/>
    <cellStyle name="Comma 5 6 2" xfId="804" xr:uid="{00000000-0005-0000-0000-000046060000}"/>
    <cellStyle name="Comma 5 6 2 2" xfId="4275" xr:uid="{00000000-0005-0000-0000-000047060000}"/>
    <cellStyle name="Comma 5 6 3" xfId="805" xr:uid="{00000000-0005-0000-0000-000048060000}"/>
    <cellStyle name="Comma 5 6 3 2" xfId="4276" xr:uid="{00000000-0005-0000-0000-000049060000}"/>
    <cellStyle name="Comma 5 6 4" xfId="806" xr:uid="{00000000-0005-0000-0000-00004A060000}"/>
    <cellStyle name="Comma 5 6 4 2" xfId="4277" xr:uid="{00000000-0005-0000-0000-00004B060000}"/>
    <cellStyle name="Comma 5 6 5" xfId="807" xr:uid="{00000000-0005-0000-0000-00004C060000}"/>
    <cellStyle name="Comma 5 6 5 2" xfId="4278" xr:uid="{00000000-0005-0000-0000-00004D060000}"/>
    <cellStyle name="Comma 5 6 6" xfId="808" xr:uid="{00000000-0005-0000-0000-00004E060000}"/>
    <cellStyle name="Comma 5 6 6 2" xfId="4279" xr:uid="{00000000-0005-0000-0000-00004F060000}"/>
    <cellStyle name="Comma 5 6 7" xfId="4274" xr:uid="{00000000-0005-0000-0000-000050060000}"/>
    <cellStyle name="Comma 5 7" xfId="809" xr:uid="{00000000-0005-0000-0000-000051060000}"/>
    <cellStyle name="Comma 5 7 2" xfId="810" xr:uid="{00000000-0005-0000-0000-000052060000}"/>
    <cellStyle name="Comma 5 7 2 2" xfId="4281" xr:uid="{00000000-0005-0000-0000-000053060000}"/>
    <cellStyle name="Comma 5 7 3" xfId="811" xr:uid="{00000000-0005-0000-0000-000054060000}"/>
    <cellStyle name="Comma 5 7 3 2" xfId="4282" xr:uid="{00000000-0005-0000-0000-000055060000}"/>
    <cellStyle name="Comma 5 7 4" xfId="812" xr:uid="{00000000-0005-0000-0000-000056060000}"/>
    <cellStyle name="Comma 5 7 4 2" xfId="4283" xr:uid="{00000000-0005-0000-0000-000057060000}"/>
    <cellStyle name="Comma 5 7 5" xfId="813" xr:uid="{00000000-0005-0000-0000-000058060000}"/>
    <cellStyle name="Comma 5 7 5 2" xfId="4284" xr:uid="{00000000-0005-0000-0000-000059060000}"/>
    <cellStyle name="Comma 5 7 6" xfId="814" xr:uid="{00000000-0005-0000-0000-00005A060000}"/>
    <cellStyle name="Comma 5 7 6 2" xfId="4285" xr:uid="{00000000-0005-0000-0000-00005B060000}"/>
    <cellStyle name="Comma 5 7 7" xfId="4280" xr:uid="{00000000-0005-0000-0000-00005C060000}"/>
    <cellStyle name="Comma 5 8" xfId="815" xr:uid="{00000000-0005-0000-0000-00005D060000}"/>
    <cellStyle name="Comma 5 8 2" xfId="816" xr:uid="{00000000-0005-0000-0000-00005E060000}"/>
    <cellStyle name="Comma 5 8 2 2" xfId="4287" xr:uid="{00000000-0005-0000-0000-00005F060000}"/>
    <cellStyle name="Comma 5 8 3" xfId="817" xr:uid="{00000000-0005-0000-0000-000060060000}"/>
    <cellStyle name="Comma 5 8 3 2" xfId="4288" xr:uid="{00000000-0005-0000-0000-000061060000}"/>
    <cellStyle name="Comma 5 8 4" xfId="818" xr:uid="{00000000-0005-0000-0000-000062060000}"/>
    <cellStyle name="Comma 5 8 4 2" xfId="4289" xr:uid="{00000000-0005-0000-0000-000063060000}"/>
    <cellStyle name="Comma 5 8 5" xfId="819" xr:uid="{00000000-0005-0000-0000-000064060000}"/>
    <cellStyle name="Comma 5 8 5 2" xfId="4290" xr:uid="{00000000-0005-0000-0000-000065060000}"/>
    <cellStyle name="Comma 5 8 6" xfId="820" xr:uid="{00000000-0005-0000-0000-000066060000}"/>
    <cellStyle name="Comma 5 8 6 2" xfId="4291" xr:uid="{00000000-0005-0000-0000-000067060000}"/>
    <cellStyle name="Comma 5 8 7" xfId="4286" xr:uid="{00000000-0005-0000-0000-000068060000}"/>
    <cellStyle name="Comma 5 9" xfId="821" xr:uid="{00000000-0005-0000-0000-000069060000}"/>
    <cellStyle name="Comma 5 9 2" xfId="822" xr:uid="{00000000-0005-0000-0000-00006A060000}"/>
    <cellStyle name="Comma 5 9 2 2" xfId="4293" xr:uid="{00000000-0005-0000-0000-00006B060000}"/>
    <cellStyle name="Comma 5 9 3" xfId="823" xr:uid="{00000000-0005-0000-0000-00006C060000}"/>
    <cellStyle name="Comma 5 9 3 2" xfId="4294" xr:uid="{00000000-0005-0000-0000-00006D060000}"/>
    <cellStyle name="Comma 5 9 4" xfId="824" xr:uid="{00000000-0005-0000-0000-00006E060000}"/>
    <cellStyle name="Comma 5 9 4 2" xfId="4295" xr:uid="{00000000-0005-0000-0000-00006F060000}"/>
    <cellStyle name="Comma 5 9 5" xfId="825" xr:uid="{00000000-0005-0000-0000-000070060000}"/>
    <cellStyle name="Comma 5 9 5 2" xfId="4296" xr:uid="{00000000-0005-0000-0000-000071060000}"/>
    <cellStyle name="Comma 5 9 6" xfId="826" xr:uid="{00000000-0005-0000-0000-000072060000}"/>
    <cellStyle name="Comma 5 9 6 2" xfId="4297" xr:uid="{00000000-0005-0000-0000-000073060000}"/>
    <cellStyle name="Comma 5 9 7" xfId="4292" xr:uid="{00000000-0005-0000-0000-000074060000}"/>
    <cellStyle name="Comma 5_15th Airtime Stocks" xfId="174" xr:uid="{00000000-0005-0000-0000-000075060000}"/>
    <cellStyle name="Comma 50" xfId="2715" xr:uid="{00000000-0005-0000-0000-000076060000}"/>
    <cellStyle name="Comma 50 2" xfId="3218" xr:uid="{00000000-0005-0000-0000-000077060000}"/>
    <cellStyle name="Comma 51" xfId="2725" xr:uid="{00000000-0005-0000-0000-000078060000}"/>
    <cellStyle name="Comma 51 2" xfId="3226" xr:uid="{00000000-0005-0000-0000-000079060000}"/>
    <cellStyle name="Comma 52" xfId="2731" xr:uid="{00000000-0005-0000-0000-00007A060000}"/>
    <cellStyle name="Comma 52 2" xfId="3232" xr:uid="{00000000-0005-0000-0000-00007B060000}"/>
    <cellStyle name="Comma 53" xfId="2739" xr:uid="{00000000-0005-0000-0000-00007C060000}"/>
    <cellStyle name="Comma 54" xfId="3239" xr:uid="{00000000-0005-0000-0000-00007D060000}"/>
    <cellStyle name="Comma 55" xfId="3248" xr:uid="{00000000-0005-0000-0000-00007E060000}"/>
    <cellStyle name="Comma 56" xfId="3258" xr:uid="{00000000-0005-0000-0000-00007F060000}"/>
    <cellStyle name="Comma 56 2" xfId="3268" xr:uid="{00000000-0005-0000-0000-000080060000}"/>
    <cellStyle name="Comma 57" xfId="3266" xr:uid="{00000000-0005-0000-0000-000081060000}"/>
    <cellStyle name="Comma 58" xfId="3272" xr:uid="{00000000-0005-0000-0000-000082060000}"/>
    <cellStyle name="Comma 59" xfId="3281" xr:uid="{00000000-0005-0000-0000-000083060000}"/>
    <cellStyle name="Comma 6" xfId="175" xr:uid="{00000000-0005-0000-0000-000084060000}"/>
    <cellStyle name="Comma 6 10" xfId="827" xr:uid="{00000000-0005-0000-0000-000085060000}"/>
    <cellStyle name="Comma 6 10 2" xfId="828" xr:uid="{00000000-0005-0000-0000-000086060000}"/>
    <cellStyle name="Comma 6 10 2 2" xfId="4299" xr:uid="{00000000-0005-0000-0000-000087060000}"/>
    <cellStyle name="Comma 6 10 3" xfId="829" xr:uid="{00000000-0005-0000-0000-000088060000}"/>
    <cellStyle name="Comma 6 10 3 2" xfId="4300" xr:uid="{00000000-0005-0000-0000-000089060000}"/>
    <cellStyle name="Comma 6 10 4" xfId="830" xr:uid="{00000000-0005-0000-0000-00008A060000}"/>
    <cellStyle name="Comma 6 10 4 2" xfId="4301" xr:uid="{00000000-0005-0000-0000-00008B060000}"/>
    <cellStyle name="Comma 6 10 5" xfId="831" xr:uid="{00000000-0005-0000-0000-00008C060000}"/>
    <cellStyle name="Comma 6 10 5 2" xfId="4302" xr:uid="{00000000-0005-0000-0000-00008D060000}"/>
    <cellStyle name="Comma 6 10 6" xfId="832" xr:uid="{00000000-0005-0000-0000-00008E060000}"/>
    <cellStyle name="Comma 6 10 6 2" xfId="4303" xr:uid="{00000000-0005-0000-0000-00008F060000}"/>
    <cellStyle name="Comma 6 10 7" xfId="4298" xr:uid="{00000000-0005-0000-0000-000090060000}"/>
    <cellStyle name="Comma 6 11" xfId="833" xr:uid="{00000000-0005-0000-0000-000091060000}"/>
    <cellStyle name="Comma 6 11 2" xfId="834" xr:uid="{00000000-0005-0000-0000-000092060000}"/>
    <cellStyle name="Comma 6 11 2 2" xfId="4305" xr:uid="{00000000-0005-0000-0000-000093060000}"/>
    <cellStyle name="Comma 6 11 3" xfId="835" xr:uid="{00000000-0005-0000-0000-000094060000}"/>
    <cellStyle name="Comma 6 11 3 2" xfId="4306" xr:uid="{00000000-0005-0000-0000-000095060000}"/>
    <cellStyle name="Comma 6 11 4" xfId="836" xr:uid="{00000000-0005-0000-0000-000096060000}"/>
    <cellStyle name="Comma 6 11 4 2" xfId="4307" xr:uid="{00000000-0005-0000-0000-000097060000}"/>
    <cellStyle name="Comma 6 11 5" xfId="837" xr:uid="{00000000-0005-0000-0000-000098060000}"/>
    <cellStyle name="Comma 6 11 5 2" xfId="4308" xr:uid="{00000000-0005-0000-0000-000099060000}"/>
    <cellStyle name="Comma 6 11 6" xfId="838" xr:uid="{00000000-0005-0000-0000-00009A060000}"/>
    <cellStyle name="Comma 6 11 6 2" xfId="4309" xr:uid="{00000000-0005-0000-0000-00009B060000}"/>
    <cellStyle name="Comma 6 11 7" xfId="4304" xr:uid="{00000000-0005-0000-0000-00009C060000}"/>
    <cellStyle name="Comma 6 12" xfId="839" xr:uid="{00000000-0005-0000-0000-00009D060000}"/>
    <cellStyle name="Comma 6 12 2" xfId="840" xr:uid="{00000000-0005-0000-0000-00009E060000}"/>
    <cellStyle name="Comma 6 12 2 2" xfId="4311" xr:uid="{00000000-0005-0000-0000-00009F060000}"/>
    <cellStyle name="Comma 6 12 3" xfId="841" xr:uid="{00000000-0005-0000-0000-0000A0060000}"/>
    <cellStyle name="Comma 6 12 3 2" xfId="4312" xr:uid="{00000000-0005-0000-0000-0000A1060000}"/>
    <cellStyle name="Comma 6 12 4" xfId="842" xr:uid="{00000000-0005-0000-0000-0000A2060000}"/>
    <cellStyle name="Comma 6 12 4 2" xfId="4313" xr:uid="{00000000-0005-0000-0000-0000A3060000}"/>
    <cellStyle name="Comma 6 12 5" xfId="843" xr:uid="{00000000-0005-0000-0000-0000A4060000}"/>
    <cellStyle name="Comma 6 12 5 2" xfId="4314" xr:uid="{00000000-0005-0000-0000-0000A5060000}"/>
    <cellStyle name="Comma 6 12 6" xfId="844" xr:uid="{00000000-0005-0000-0000-0000A6060000}"/>
    <cellStyle name="Comma 6 12 6 2" xfId="4315" xr:uid="{00000000-0005-0000-0000-0000A7060000}"/>
    <cellStyle name="Comma 6 12 7" xfId="4310" xr:uid="{00000000-0005-0000-0000-0000A8060000}"/>
    <cellStyle name="Comma 6 13" xfId="845" xr:uid="{00000000-0005-0000-0000-0000A9060000}"/>
    <cellStyle name="Comma 6 13 2" xfId="846" xr:uid="{00000000-0005-0000-0000-0000AA060000}"/>
    <cellStyle name="Comma 6 13 2 2" xfId="4317" xr:uid="{00000000-0005-0000-0000-0000AB060000}"/>
    <cellStyle name="Comma 6 13 3" xfId="847" xr:uid="{00000000-0005-0000-0000-0000AC060000}"/>
    <cellStyle name="Comma 6 13 3 2" xfId="4318" xr:uid="{00000000-0005-0000-0000-0000AD060000}"/>
    <cellStyle name="Comma 6 13 4" xfId="848" xr:uid="{00000000-0005-0000-0000-0000AE060000}"/>
    <cellStyle name="Comma 6 13 4 2" xfId="4319" xr:uid="{00000000-0005-0000-0000-0000AF060000}"/>
    <cellStyle name="Comma 6 13 5" xfId="849" xr:uid="{00000000-0005-0000-0000-0000B0060000}"/>
    <cellStyle name="Comma 6 13 5 2" xfId="4320" xr:uid="{00000000-0005-0000-0000-0000B1060000}"/>
    <cellStyle name="Comma 6 13 6" xfId="850" xr:uid="{00000000-0005-0000-0000-0000B2060000}"/>
    <cellStyle name="Comma 6 13 6 2" xfId="4321" xr:uid="{00000000-0005-0000-0000-0000B3060000}"/>
    <cellStyle name="Comma 6 13 7" xfId="4316" xr:uid="{00000000-0005-0000-0000-0000B4060000}"/>
    <cellStyle name="Comma 6 14" xfId="851" xr:uid="{00000000-0005-0000-0000-0000B5060000}"/>
    <cellStyle name="Comma 6 14 2" xfId="852" xr:uid="{00000000-0005-0000-0000-0000B6060000}"/>
    <cellStyle name="Comma 6 14 2 2" xfId="4323" xr:uid="{00000000-0005-0000-0000-0000B7060000}"/>
    <cellStyle name="Comma 6 14 3" xfId="853" xr:uid="{00000000-0005-0000-0000-0000B8060000}"/>
    <cellStyle name="Comma 6 14 3 2" xfId="4324" xr:uid="{00000000-0005-0000-0000-0000B9060000}"/>
    <cellStyle name="Comma 6 14 4" xfId="854" xr:uid="{00000000-0005-0000-0000-0000BA060000}"/>
    <cellStyle name="Comma 6 14 4 2" xfId="4325" xr:uid="{00000000-0005-0000-0000-0000BB060000}"/>
    <cellStyle name="Comma 6 14 5" xfId="855" xr:uid="{00000000-0005-0000-0000-0000BC060000}"/>
    <cellStyle name="Comma 6 14 5 2" xfId="4326" xr:uid="{00000000-0005-0000-0000-0000BD060000}"/>
    <cellStyle name="Comma 6 14 6" xfId="856" xr:uid="{00000000-0005-0000-0000-0000BE060000}"/>
    <cellStyle name="Comma 6 14 6 2" xfId="4327" xr:uid="{00000000-0005-0000-0000-0000BF060000}"/>
    <cellStyle name="Comma 6 14 7" xfId="4322" xr:uid="{00000000-0005-0000-0000-0000C0060000}"/>
    <cellStyle name="Comma 6 15" xfId="857" xr:uid="{00000000-0005-0000-0000-0000C1060000}"/>
    <cellStyle name="Comma 6 15 2" xfId="858" xr:uid="{00000000-0005-0000-0000-0000C2060000}"/>
    <cellStyle name="Comma 6 15 2 2" xfId="4329" xr:uid="{00000000-0005-0000-0000-0000C3060000}"/>
    <cellStyle name="Comma 6 15 3" xfId="859" xr:uid="{00000000-0005-0000-0000-0000C4060000}"/>
    <cellStyle name="Comma 6 15 3 2" xfId="4330" xr:uid="{00000000-0005-0000-0000-0000C5060000}"/>
    <cellStyle name="Comma 6 15 4" xfId="860" xr:uid="{00000000-0005-0000-0000-0000C6060000}"/>
    <cellStyle name="Comma 6 15 4 2" xfId="4331" xr:uid="{00000000-0005-0000-0000-0000C7060000}"/>
    <cellStyle name="Comma 6 15 5" xfId="861" xr:uid="{00000000-0005-0000-0000-0000C8060000}"/>
    <cellStyle name="Comma 6 15 5 2" xfId="4332" xr:uid="{00000000-0005-0000-0000-0000C9060000}"/>
    <cellStyle name="Comma 6 15 6" xfId="862" xr:uid="{00000000-0005-0000-0000-0000CA060000}"/>
    <cellStyle name="Comma 6 15 6 2" xfId="4333" xr:uid="{00000000-0005-0000-0000-0000CB060000}"/>
    <cellStyle name="Comma 6 15 7" xfId="4328" xr:uid="{00000000-0005-0000-0000-0000CC060000}"/>
    <cellStyle name="Comma 6 16" xfId="863" xr:uid="{00000000-0005-0000-0000-0000CD060000}"/>
    <cellStyle name="Comma 6 16 2" xfId="864" xr:uid="{00000000-0005-0000-0000-0000CE060000}"/>
    <cellStyle name="Comma 6 16 2 2" xfId="4335" xr:uid="{00000000-0005-0000-0000-0000CF060000}"/>
    <cellStyle name="Comma 6 16 3" xfId="865" xr:uid="{00000000-0005-0000-0000-0000D0060000}"/>
    <cellStyle name="Comma 6 16 3 2" xfId="4336" xr:uid="{00000000-0005-0000-0000-0000D1060000}"/>
    <cellStyle name="Comma 6 16 4" xfId="866" xr:uid="{00000000-0005-0000-0000-0000D2060000}"/>
    <cellStyle name="Comma 6 16 4 2" xfId="4337" xr:uid="{00000000-0005-0000-0000-0000D3060000}"/>
    <cellStyle name="Comma 6 16 5" xfId="867" xr:uid="{00000000-0005-0000-0000-0000D4060000}"/>
    <cellStyle name="Comma 6 16 5 2" xfId="4338" xr:uid="{00000000-0005-0000-0000-0000D5060000}"/>
    <cellStyle name="Comma 6 16 6" xfId="868" xr:uid="{00000000-0005-0000-0000-0000D6060000}"/>
    <cellStyle name="Comma 6 16 6 2" xfId="4339" xr:uid="{00000000-0005-0000-0000-0000D7060000}"/>
    <cellStyle name="Comma 6 16 7" xfId="4334" xr:uid="{00000000-0005-0000-0000-0000D8060000}"/>
    <cellStyle name="Comma 6 17" xfId="869" xr:uid="{00000000-0005-0000-0000-0000D9060000}"/>
    <cellStyle name="Comma 6 17 2" xfId="870" xr:uid="{00000000-0005-0000-0000-0000DA060000}"/>
    <cellStyle name="Comma 6 17 2 2" xfId="4341" xr:uid="{00000000-0005-0000-0000-0000DB060000}"/>
    <cellStyle name="Comma 6 17 3" xfId="871" xr:uid="{00000000-0005-0000-0000-0000DC060000}"/>
    <cellStyle name="Comma 6 17 3 2" xfId="4342" xr:uid="{00000000-0005-0000-0000-0000DD060000}"/>
    <cellStyle name="Comma 6 17 4" xfId="872" xr:uid="{00000000-0005-0000-0000-0000DE060000}"/>
    <cellStyle name="Comma 6 17 4 2" xfId="4343" xr:uid="{00000000-0005-0000-0000-0000DF060000}"/>
    <cellStyle name="Comma 6 17 5" xfId="873" xr:uid="{00000000-0005-0000-0000-0000E0060000}"/>
    <cellStyle name="Comma 6 17 5 2" xfId="4344" xr:uid="{00000000-0005-0000-0000-0000E1060000}"/>
    <cellStyle name="Comma 6 17 6" xfId="874" xr:uid="{00000000-0005-0000-0000-0000E2060000}"/>
    <cellStyle name="Comma 6 17 6 2" xfId="4345" xr:uid="{00000000-0005-0000-0000-0000E3060000}"/>
    <cellStyle name="Comma 6 17 7" xfId="4340" xr:uid="{00000000-0005-0000-0000-0000E4060000}"/>
    <cellStyle name="Comma 6 18" xfId="875" xr:uid="{00000000-0005-0000-0000-0000E5060000}"/>
    <cellStyle name="Comma 6 18 2" xfId="876" xr:uid="{00000000-0005-0000-0000-0000E6060000}"/>
    <cellStyle name="Comma 6 18 2 2" xfId="4347" xr:uid="{00000000-0005-0000-0000-0000E7060000}"/>
    <cellStyle name="Comma 6 18 3" xfId="877" xr:uid="{00000000-0005-0000-0000-0000E8060000}"/>
    <cellStyle name="Comma 6 18 3 2" xfId="4348" xr:uid="{00000000-0005-0000-0000-0000E9060000}"/>
    <cellStyle name="Comma 6 18 4" xfId="878" xr:uid="{00000000-0005-0000-0000-0000EA060000}"/>
    <cellStyle name="Comma 6 18 4 2" xfId="4349" xr:uid="{00000000-0005-0000-0000-0000EB060000}"/>
    <cellStyle name="Comma 6 18 5" xfId="879" xr:uid="{00000000-0005-0000-0000-0000EC060000}"/>
    <cellStyle name="Comma 6 18 5 2" xfId="4350" xr:uid="{00000000-0005-0000-0000-0000ED060000}"/>
    <cellStyle name="Comma 6 18 6" xfId="880" xr:uid="{00000000-0005-0000-0000-0000EE060000}"/>
    <cellStyle name="Comma 6 18 6 2" xfId="4351" xr:uid="{00000000-0005-0000-0000-0000EF060000}"/>
    <cellStyle name="Comma 6 18 7" xfId="4346" xr:uid="{00000000-0005-0000-0000-0000F0060000}"/>
    <cellStyle name="Comma 6 19" xfId="881" xr:uid="{00000000-0005-0000-0000-0000F1060000}"/>
    <cellStyle name="Comma 6 19 2" xfId="882" xr:uid="{00000000-0005-0000-0000-0000F2060000}"/>
    <cellStyle name="Comma 6 19 2 2" xfId="4353" xr:uid="{00000000-0005-0000-0000-0000F3060000}"/>
    <cellStyle name="Comma 6 19 3" xfId="883" xr:uid="{00000000-0005-0000-0000-0000F4060000}"/>
    <cellStyle name="Comma 6 19 3 2" xfId="4354" xr:uid="{00000000-0005-0000-0000-0000F5060000}"/>
    <cellStyle name="Comma 6 19 4" xfId="884" xr:uid="{00000000-0005-0000-0000-0000F6060000}"/>
    <cellStyle name="Comma 6 19 4 2" xfId="4355" xr:uid="{00000000-0005-0000-0000-0000F7060000}"/>
    <cellStyle name="Comma 6 19 5" xfId="885" xr:uid="{00000000-0005-0000-0000-0000F8060000}"/>
    <cellStyle name="Comma 6 19 5 2" xfId="4356" xr:uid="{00000000-0005-0000-0000-0000F9060000}"/>
    <cellStyle name="Comma 6 19 6" xfId="886" xr:uid="{00000000-0005-0000-0000-0000FA060000}"/>
    <cellStyle name="Comma 6 19 6 2" xfId="4357" xr:uid="{00000000-0005-0000-0000-0000FB060000}"/>
    <cellStyle name="Comma 6 19 7" xfId="4352" xr:uid="{00000000-0005-0000-0000-0000FC060000}"/>
    <cellStyle name="Comma 6 2" xfId="176" xr:uid="{00000000-0005-0000-0000-0000FD060000}"/>
    <cellStyle name="Comma 6 2 2" xfId="887" xr:uid="{00000000-0005-0000-0000-0000FE060000}"/>
    <cellStyle name="Comma 6 2 2 2" xfId="888" xr:uid="{00000000-0005-0000-0000-0000FF060000}"/>
    <cellStyle name="Comma 6 2 2 2 2" xfId="4360" xr:uid="{00000000-0005-0000-0000-000000070000}"/>
    <cellStyle name="Comma 6 2 2 3" xfId="4359" xr:uid="{00000000-0005-0000-0000-000001070000}"/>
    <cellStyle name="Comma 6 2 3" xfId="889" xr:uid="{00000000-0005-0000-0000-000002070000}"/>
    <cellStyle name="Comma 6 2 3 2" xfId="4361" xr:uid="{00000000-0005-0000-0000-000003070000}"/>
    <cellStyle name="Comma 6 2 4" xfId="4358" xr:uid="{00000000-0005-0000-0000-000004070000}"/>
    <cellStyle name="Comma 6 20" xfId="890" xr:uid="{00000000-0005-0000-0000-000005070000}"/>
    <cellStyle name="Comma 6 20 2" xfId="4362" xr:uid="{00000000-0005-0000-0000-000006070000}"/>
    <cellStyle name="Comma 6 21" xfId="891" xr:uid="{00000000-0005-0000-0000-000007070000}"/>
    <cellStyle name="Comma 6 21 2" xfId="4363" xr:uid="{00000000-0005-0000-0000-000008070000}"/>
    <cellStyle name="Comma 6 22" xfId="892" xr:uid="{00000000-0005-0000-0000-000009070000}"/>
    <cellStyle name="Comma 6 22 2" xfId="4364" xr:uid="{00000000-0005-0000-0000-00000A070000}"/>
    <cellStyle name="Comma 6 23" xfId="893" xr:uid="{00000000-0005-0000-0000-00000B070000}"/>
    <cellStyle name="Comma 6 23 2" xfId="4365" xr:uid="{00000000-0005-0000-0000-00000C070000}"/>
    <cellStyle name="Comma 6 24" xfId="894" xr:uid="{00000000-0005-0000-0000-00000D070000}"/>
    <cellStyle name="Comma 6 24 2" xfId="4366" xr:uid="{00000000-0005-0000-0000-00000E070000}"/>
    <cellStyle name="Comma 6 25" xfId="895" xr:uid="{00000000-0005-0000-0000-00000F070000}"/>
    <cellStyle name="Comma 6 25 2" xfId="4367" xr:uid="{00000000-0005-0000-0000-000010070000}"/>
    <cellStyle name="Comma 6 26" xfId="896" xr:uid="{00000000-0005-0000-0000-000011070000}"/>
    <cellStyle name="Comma 6 26 2" xfId="4368" xr:uid="{00000000-0005-0000-0000-000012070000}"/>
    <cellStyle name="Comma 6 27" xfId="3526" xr:uid="{00000000-0005-0000-0000-000013070000}"/>
    <cellStyle name="Comma 6 3" xfId="177" xr:uid="{00000000-0005-0000-0000-000014070000}"/>
    <cellStyle name="Comma 6 3 2" xfId="897" xr:uid="{00000000-0005-0000-0000-000015070000}"/>
    <cellStyle name="Comma 6 3 2 2" xfId="4370" xr:uid="{00000000-0005-0000-0000-000016070000}"/>
    <cellStyle name="Comma 6 3 3" xfId="898" xr:uid="{00000000-0005-0000-0000-000017070000}"/>
    <cellStyle name="Comma 6 3 3 2" xfId="4371" xr:uid="{00000000-0005-0000-0000-000018070000}"/>
    <cellStyle name="Comma 6 3 4" xfId="899" xr:uid="{00000000-0005-0000-0000-000019070000}"/>
    <cellStyle name="Comma 6 3 4 2" xfId="4372" xr:uid="{00000000-0005-0000-0000-00001A070000}"/>
    <cellStyle name="Comma 6 3 5" xfId="900" xr:uid="{00000000-0005-0000-0000-00001B070000}"/>
    <cellStyle name="Comma 6 3 5 2" xfId="4373" xr:uid="{00000000-0005-0000-0000-00001C070000}"/>
    <cellStyle name="Comma 6 3 6" xfId="901" xr:uid="{00000000-0005-0000-0000-00001D070000}"/>
    <cellStyle name="Comma 6 3 6 2" xfId="4374" xr:uid="{00000000-0005-0000-0000-00001E070000}"/>
    <cellStyle name="Comma 6 3 7" xfId="4369" xr:uid="{00000000-0005-0000-0000-00001F070000}"/>
    <cellStyle name="Comma 6 4" xfId="902" xr:uid="{00000000-0005-0000-0000-000020070000}"/>
    <cellStyle name="Comma 6 4 2" xfId="903" xr:uid="{00000000-0005-0000-0000-000021070000}"/>
    <cellStyle name="Comma 6 4 2 2" xfId="4376" xr:uid="{00000000-0005-0000-0000-000022070000}"/>
    <cellStyle name="Comma 6 4 3" xfId="904" xr:uid="{00000000-0005-0000-0000-000023070000}"/>
    <cellStyle name="Comma 6 4 3 2" xfId="4377" xr:uid="{00000000-0005-0000-0000-000024070000}"/>
    <cellStyle name="Comma 6 4 4" xfId="905" xr:uid="{00000000-0005-0000-0000-000025070000}"/>
    <cellStyle name="Comma 6 4 4 2" xfId="4378" xr:uid="{00000000-0005-0000-0000-000026070000}"/>
    <cellStyle name="Comma 6 4 5" xfId="906" xr:uid="{00000000-0005-0000-0000-000027070000}"/>
    <cellStyle name="Comma 6 4 5 2" xfId="4379" xr:uid="{00000000-0005-0000-0000-000028070000}"/>
    <cellStyle name="Comma 6 4 6" xfId="907" xr:uid="{00000000-0005-0000-0000-000029070000}"/>
    <cellStyle name="Comma 6 4 6 2" xfId="4380" xr:uid="{00000000-0005-0000-0000-00002A070000}"/>
    <cellStyle name="Comma 6 4 7" xfId="4375" xr:uid="{00000000-0005-0000-0000-00002B070000}"/>
    <cellStyle name="Comma 6 5" xfId="908" xr:uid="{00000000-0005-0000-0000-00002C070000}"/>
    <cellStyle name="Comma 6 5 2" xfId="909" xr:uid="{00000000-0005-0000-0000-00002D070000}"/>
    <cellStyle name="Comma 6 5 2 2" xfId="4382" xr:uid="{00000000-0005-0000-0000-00002E070000}"/>
    <cellStyle name="Comma 6 5 3" xfId="910" xr:uid="{00000000-0005-0000-0000-00002F070000}"/>
    <cellStyle name="Comma 6 5 3 2" xfId="4383" xr:uid="{00000000-0005-0000-0000-000030070000}"/>
    <cellStyle name="Comma 6 5 4" xfId="911" xr:uid="{00000000-0005-0000-0000-000031070000}"/>
    <cellStyle name="Comma 6 5 4 2" xfId="4384" xr:uid="{00000000-0005-0000-0000-000032070000}"/>
    <cellStyle name="Comma 6 5 5" xfId="912" xr:uid="{00000000-0005-0000-0000-000033070000}"/>
    <cellStyle name="Comma 6 5 5 2" xfId="4385" xr:uid="{00000000-0005-0000-0000-000034070000}"/>
    <cellStyle name="Comma 6 5 6" xfId="913" xr:uid="{00000000-0005-0000-0000-000035070000}"/>
    <cellStyle name="Comma 6 5 6 2" xfId="4386" xr:uid="{00000000-0005-0000-0000-000036070000}"/>
    <cellStyle name="Comma 6 5 7" xfId="4381" xr:uid="{00000000-0005-0000-0000-000037070000}"/>
    <cellStyle name="Comma 6 6" xfId="914" xr:uid="{00000000-0005-0000-0000-000038070000}"/>
    <cellStyle name="Comma 6 6 2" xfId="915" xr:uid="{00000000-0005-0000-0000-000039070000}"/>
    <cellStyle name="Comma 6 6 2 2" xfId="4388" xr:uid="{00000000-0005-0000-0000-00003A070000}"/>
    <cellStyle name="Comma 6 6 3" xfId="916" xr:uid="{00000000-0005-0000-0000-00003B070000}"/>
    <cellStyle name="Comma 6 6 3 2" xfId="4389" xr:uid="{00000000-0005-0000-0000-00003C070000}"/>
    <cellStyle name="Comma 6 6 4" xfId="917" xr:uid="{00000000-0005-0000-0000-00003D070000}"/>
    <cellStyle name="Comma 6 6 4 2" xfId="4390" xr:uid="{00000000-0005-0000-0000-00003E070000}"/>
    <cellStyle name="Comma 6 6 5" xfId="918" xr:uid="{00000000-0005-0000-0000-00003F070000}"/>
    <cellStyle name="Comma 6 6 5 2" xfId="4391" xr:uid="{00000000-0005-0000-0000-000040070000}"/>
    <cellStyle name="Comma 6 6 6" xfId="919" xr:uid="{00000000-0005-0000-0000-000041070000}"/>
    <cellStyle name="Comma 6 6 6 2" xfId="4392" xr:uid="{00000000-0005-0000-0000-000042070000}"/>
    <cellStyle name="Comma 6 6 7" xfId="4387" xr:uid="{00000000-0005-0000-0000-000043070000}"/>
    <cellStyle name="Comma 6 7" xfId="920" xr:uid="{00000000-0005-0000-0000-000044070000}"/>
    <cellStyle name="Comma 6 7 2" xfId="921" xr:uid="{00000000-0005-0000-0000-000045070000}"/>
    <cellStyle name="Comma 6 7 2 2" xfId="4394" xr:uid="{00000000-0005-0000-0000-000046070000}"/>
    <cellStyle name="Comma 6 7 3" xfId="922" xr:uid="{00000000-0005-0000-0000-000047070000}"/>
    <cellStyle name="Comma 6 7 3 2" xfId="4395" xr:uid="{00000000-0005-0000-0000-000048070000}"/>
    <cellStyle name="Comma 6 7 4" xfId="923" xr:uid="{00000000-0005-0000-0000-000049070000}"/>
    <cellStyle name="Comma 6 7 4 2" xfId="4396" xr:uid="{00000000-0005-0000-0000-00004A070000}"/>
    <cellStyle name="Comma 6 7 5" xfId="924" xr:uid="{00000000-0005-0000-0000-00004B070000}"/>
    <cellStyle name="Comma 6 7 5 2" xfId="4397" xr:uid="{00000000-0005-0000-0000-00004C070000}"/>
    <cellStyle name="Comma 6 7 6" xfId="925" xr:uid="{00000000-0005-0000-0000-00004D070000}"/>
    <cellStyle name="Comma 6 7 6 2" xfId="4398" xr:uid="{00000000-0005-0000-0000-00004E070000}"/>
    <cellStyle name="Comma 6 7 7" xfId="4393" xr:uid="{00000000-0005-0000-0000-00004F070000}"/>
    <cellStyle name="Comma 6 8" xfId="926" xr:uid="{00000000-0005-0000-0000-000050070000}"/>
    <cellStyle name="Comma 6 8 2" xfId="927" xr:uid="{00000000-0005-0000-0000-000051070000}"/>
    <cellStyle name="Comma 6 8 2 2" xfId="4400" xr:uid="{00000000-0005-0000-0000-000052070000}"/>
    <cellStyle name="Comma 6 8 3" xfId="928" xr:uid="{00000000-0005-0000-0000-000053070000}"/>
    <cellStyle name="Comma 6 8 3 2" xfId="4401" xr:uid="{00000000-0005-0000-0000-000054070000}"/>
    <cellStyle name="Comma 6 8 4" xfId="929" xr:uid="{00000000-0005-0000-0000-000055070000}"/>
    <cellStyle name="Comma 6 8 4 2" xfId="4402" xr:uid="{00000000-0005-0000-0000-000056070000}"/>
    <cellStyle name="Comma 6 8 5" xfId="930" xr:uid="{00000000-0005-0000-0000-000057070000}"/>
    <cellStyle name="Comma 6 8 5 2" xfId="4403" xr:uid="{00000000-0005-0000-0000-000058070000}"/>
    <cellStyle name="Comma 6 8 6" xfId="931" xr:uid="{00000000-0005-0000-0000-000059070000}"/>
    <cellStyle name="Comma 6 8 6 2" xfId="4404" xr:uid="{00000000-0005-0000-0000-00005A070000}"/>
    <cellStyle name="Comma 6 8 7" xfId="4399" xr:uid="{00000000-0005-0000-0000-00005B070000}"/>
    <cellStyle name="Comma 6 9" xfId="932" xr:uid="{00000000-0005-0000-0000-00005C070000}"/>
    <cellStyle name="Comma 6 9 2" xfId="933" xr:uid="{00000000-0005-0000-0000-00005D070000}"/>
    <cellStyle name="Comma 6 9 2 2" xfId="4406" xr:uid="{00000000-0005-0000-0000-00005E070000}"/>
    <cellStyle name="Comma 6 9 3" xfId="934" xr:uid="{00000000-0005-0000-0000-00005F070000}"/>
    <cellStyle name="Comma 6 9 3 2" xfId="4407" xr:uid="{00000000-0005-0000-0000-000060070000}"/>
    <cellStyle name="Comma 6 9 4" xfId="935" xr:uid="{00000000-0005-0000-0000-000061070000}"/>
    <cellStyle name="Comma 6 9 4 2" xfId="4408" xr:uid="{00000000-0005-0000-0000-000062070000}"/>
    <cellStyle name="Comma 6 9 5" xfId="936" xr:uid="{00000000-0005-0000-0000-000063070000}"/>
    <cellStyle name="Comma 6 9 5 2" xfId="4409" xr:uid="{00000000-0005-0000-0000-000064070000}"/>
    <cellStyle name="Comma 6 9 6" xfId="937" xr:uid="{00000000-0005-0000-0000-000065070000}"/>
    <cellStyle name="Comma 6 9 6 2" xfId="4410" xr:uid="{00000000-0005-0000-0000-000066070000}"/>
    <cellStyle name="Comma 6 9 7" xfId="4405" xr:uid="{00000000-0005-0000-0000-000067070000}"/>
    <cellStyle name="Comma 6_15th Airtime Stocks" xfId="178" xr:uid="{00000000-0005-0000-0000-000068070000}"/>
    <cellStyle name="Comma 60" xfId="3289" xr:uid="{00000000-0005-0000-0000-000069070000}"/>
    <cellStyle name="Comma 61" xfId="3301" xr:uid="{00000000-0005-0000-0000-00006A070000}"/>
    <cellStyle name="Comma 62" xfId="3312" xr:uid="{00000000-0005-0000-0000-00006B070000}"/>
    <cellStyle name="Comma 63" xfId="3674" xr:uid="{00000000-0005-0000-0000-00006C070000}"/>
    <cellStyle name="Comma 64" xfId="3680" xr:uid="{00000000-0005-0000-0000-00006D070000}"/>
    <cellStyle name="Comma 65" xfId="3688" xr:uid="{00000000-0005-0000-0000-00006E070000}"/>
    <cellStyle name="Comma 66" xfId="3696" xr:uid="{00000000-0005-0000-0000-00006F070000}"/>
    <cellStyle name="Comma 67" xfId="3705" xr:uid="{00000000-0005-0000-0000-000070070000}"/>
    <cellStyle name="Comma 68" xfId="3716" xr:uid="{00000000-0005-0000-0000-000071070000}"/>
    <cellStyle name="Comma 69" xfId="3" xr:uid="{00000000-0005-0000-0000-000072070000}"/>
    <cellStyle name="Comma 7" xfId="179" xr:uid="{00000000-0005-0000-0000-000073070000}"/>
    <cellStyle name="Comma 7 10" xfId="938" xr:uid="{00000000-0005-0000-0000-000074070000}"/>
    <cellStyle name="Comma 7 10 2" xfId="939" xr:uid="{00000000-0005-0000-0000-000075070000}"/>
    <cellStyle name="Comma 7 10 2 2" xfId="4412" xr:uid="{00000000-0005-0000-0000-000076070000}"/>
    <cellStyle name="Comma 7 10 3" xfId="940" xr:uid="{00000000-0005-0000-0000-000077070000}"/>
    <cellStyle name="Comma 7 10 3 2" xfId="4413" xr:uid="{00000000-0005-0000-0000-000078070000}"/>
    <cellStyle name="Comma 7 10 4" xfId="941" xr:uid="{00000000-0005-0000-0000-000079070000}"/>
    <cellStyle name="Comma 7 10 4 2" xfId="4414" xr:uid="{00000000-0005-0000-0000-00007A070000}"/>
    <cellStyle name="Comma 7 10 5" xfId="942" xr:uid="{00000000-0005-0000-0000-00007B070000}"/>
    <cellStyle name="Comma 7 10 5 2" xfId="4415" xr:uid="{00000000-0005-0000-0000-00007C070000}"/>
    <cellStyle name="Comma 7 10 6" xfId="943" xr:uid="{00000000-0005-0000-0000-00007D070000}"/>
    <cellStyle name="Comma 7 10 6 2" xfId="4416" xr:uid="{00000000-0005-0000-0000-00007E070000}"/>
    <cellStyle name="Comma 7 10 7" xfId="4411" xr:uid="{00000000-0005-0000-0000-00007F070000}"/>
    <cellStyle name="Comma 7 11" xfId="944" xr:uid="{00000000-0005-0000-0000-000080070000}"/>
    <cellStyle name="Comma 7 11 2" xfId="945" xr:uid="{00000000-0005-0000-0000-000081070000}"/>
    <cellStyle name="Comma 7 11 2 2" xfId="4418" xr:uid="{00000000-0005-0000-0000-000082070000}"/>
    <cellStyle name="Comma 7 11 3" xfId="946" xr:uid="{00000000-0005-0000-0000-000083070000}"/>
    <cellStyle name="Comma 7 11 3 2" xfId="4419" xr:uid="{00000000-0005-0000-0000-000084070000}"/>
    <cellStyle name="Comma 7 11 4" xfId="947" xr:uid="{00000000-0005-0000-0000-000085070000}"/>
    <cellStyle name="Comma 7 11 4 2" xfId="4420" xr:uid="{00000000-0005-0000-0000-000086070000}"/>
    <cellStyle name="Comma 7 11 5" xfId="948" xr:uid="{00000000-0005-0000-0000-000087070000}"/>
    <cellStyle name="Comma 7 11 5 2" xfId="4421" xr:uid="{00000000-0005-0000-0000-000088070000}"/>
    <cellStyle name="Comma 7 11 6" xfId="949" xr:uid="{00000000-0005-0000-0000-000089070000}"/>
    <cellStyle name="Comma 7 11 6 2" xfId="4422" xr:uid="{00000000-0005-0000-0000-00008A070000}"/>
    <cellStyle name="Comma 7 11 7" xfId="4417" xr:uid="{00000000-0005-0000-0000-00008B070000}"/>
    <cellStyle name="Comma 7 12" xfId="950" xr:uid="{00000000-0005-0000-0000-00008C070000}"/>
    <cellStyle name="Comma 7 12 2" xfId="951" xr:uid="{00000000-0005-0000-0000-00008D070000}"/>
    <cellStyle name="Comma 7 12 2 2" xfId="4424" xr:uid="{00000000-0005-0000-0000-00008E070000}"/>
    <cellStyle name="Comma 7 12 3" xfId="952" xr:uid="{00000000-0005-0000-0000-00008F070000}"/>
    <cellStyle name="Comma 7 12 3 2" xfId="4425" xr:uid="{00000000-0005-0000-0000-000090070000}"/>
    <cellStyle name="Comma 7 12 4" xfId="953" xr:uid="{00000000-0005-0000-0000-000091070000}"/>
    <cellStyle name="Comma 7 12 4 2" xfId="4426" xr:uid="{00000000-0005-0000-0000-000092070000}"/>
    <cellStyle name="Comma 7 12 5" xfId="954" xr:uid="{00000000-0005-0000-0000-000093070000}"/>
    <cellStyle name="Comma 7 12 5 2" xfId="4427" xr:uid="{00000000-0005-0000-0000-000094070000}"/>
    <cellStyle name="Comma 7 12 6" xfId="955" xr:uid="{00000000-0005-0000-0000-000095070000}"/>
    <cellStyle name="Comma 7 12 6 2" xfId="4428" xr:uid="{00000000-0005-0000-0000-000096070000}"/>
    <cellStyle name="Comma 7 12 7" xfId="4423" xr:uid="{00000000-0005-0000-0000-000097070000}"/>
    <cellStyle name="Comma 7 13" xfId="956" xr:uid="{00000000-0005-0000-0000-000098070000}"/>
    <cellStyle name="Comma 7 13 2" xfId="957" xr:uid="{00000000-0005-0000-0000-000099070000}"/>
    <cellStyle name="Comma 7 13 2 2" xfId="4430" xr:uid="{00000000-0005-0000-0000-00009A070000}"/>
    <cellStyle name="Comma 7 13 3" xfId="958" xr:uid="{00000000-0005-0000-0000-00009B070000}"/>
    <cellStyle name="Comma 7 13 3 2" xfId="4431" xr:uid="{00000000-0005-0000-0000-00009C070000}"/>
    <cellStyle name="Comma 7 13 4" xfId="959" xr:uid="{00000000-0005-0000-0000-00009D070000}"/>
    <cellStyle name="Comma 7 13 4 2" xfId="4432" xr:uid="{00000000-0005-0000-0000-00009E070000}"/>
    <cellStyle name="Comma 7 13 5" xfId="960" xr:uid="{00000000-0005-0000-0000-00009F070000}"/>
    <cellStyle name="Comma 7 13 5 2" xfId="4433" xr:uid="{00000000-0005-0000-0000-0000A0070000}"/>
    <cellStyle name="Comma 7 13 6" xfId="961" xr:uid="{00000000-0005-0000-0000-0000A1070000}"/>
    <cellStyle name="Comma 7 13 6 2" xfId="4434" xr:uid="{00000000-0005-0000-0000-0000A2070000}"/>
    <cellStyle name="Comma 7 13 7" xfId="4429" xr:uid="{00000000-0005-0000-0000-0000A3070000}"/>
    <cellStyle name="Comma 7 14" xfId="962" xr:uid="{00000000-0005-0000-0000-0000A4070000}"/>
    <cellStyle name="Comma 7 14 2" xfId="963" xr:uid="{00000000-0005-0000-0000-0000A5070000}"/>
    <cellStyle name="Comma 7 14 2 2" xfId="4436" xr:uid="{00000000-0005-0000-0000-0000A6070000}"/>
    <cellStyle name="Comma 7 14 3" xfId="964" xr:uid="{00000000-0005-0000-0000-0000A7070000}"/>
    <cellStyle name="Comma 7 14 3 2" xfId="4437" xr:uid="{00000000-0005-0000-0000-0000A8070000}"/>
    <cellStyle name="Comma 7 14 4" xfId="965" xr:uid="{00000000-0005-0000-0000-0000A9070000}"/>
    <cellStyle name="Comma 7 14 4 2" xfId="4438" xr:uid="{00000000-0005-0000-0000-0000AA070000}"/>
    <cellStyle name="Comma 7 14 5" xfId="966" xr:uid="{00000000-0005-0000-0000-0000AB070000}"/>
    <cellStyle name="Comma 7 14 5 2" xfId="4439" xr:uid="{00000000-0005-0000-0000-0000AC070000}"/>
    <cellStyle name="Comma 7 14 6" xfId="967" xr:uid="{00000000-0005-0000-0000-0000AD070000}"/>
    <cellStyle name="Comma 7 14 6 2" xfId="4440" xr:uid="{00000000-0005-0000-0000-0000AE070000}"/>
    <cellStyle name="Comma 7 14 7" xfId="4435" xr:uid="{00000000-0005-0000-0000-0000AF070000}"/>
    <cellStyle name="Comma 7 15" xfId="968" xr:uid="{00000000-0005-0000-0000-0000B0070000}"/>
    <cellStyle name="Comma 7 15 2" xfId="969" xr:uid="{00000000-0005-0000-0000-0000B1070000}"/>
    <cellStyle name="Comma 7 15 2 2" xfId="4442" xr:uid="{00000000-0005-0000-0000-0000B2070000}"/>
    <cellStyle name="Comma 7 15 3" xfId="970" xr:uid="{00000000-0005-0000-0000-0000B3070000}"/>
    <cellStyle name="Comma 7 15 3 2" xfId="4443" xr:uid="{00000000-0005-0000-0000-0000B4070000}"/>
    <cellStyle name="Comma 7 15 4" xfId="971" xr:uid="{00000000-0005-0000-0000-0000B5070000}"/>
    <cellStyle name="Comma 7 15 4 2" xfId="4444" xr:uid="{00000000-0005-0000-0000-0000B6070000}"/>
    <cellStyle name="Comma 7 15 5" xfId="972" xr:uid="{00000000-0005-0000-0000-0000B7070000}"/>
    <cellStyle name="Comma 7 15 5 2" xfId="4445" xr:uid="{00000000-0005-0000-0000-0000B8070000}"/>
    <cellStyle name="Comma 7 15 6" xfId="973" xr:uid="{00000000-0005-0000-0000-0000B9070000}"/>
    <cellStyle name="Comma 7 15 6 2" xfId="4446" xr:uid="{00000000-0005-0000-0000-0000BA070000}"/>
    <cellStyle name="Comma 7 15 7" xfId="4441" xr:uid="{00000000-0005-0000-0000-0000BB070000}"/>
    <cellStyle name="Comma 7 16" xfId="974" xr:uid="{00000000-0005-0000-0000-0000BC070000}"/>
    <cellStyle name="Comma 7 16 2" xfId="975" xr:uid="{00000000-0005-0000-0000-0000BD070000}"/>
    <cellStyle name="Comma 7 16 2 2" xfId="4448" xr:uid="{00000000-0005-0000-0000-0000BE070000}"/>
    <cellStyle name="Comma 7 16 3" xfId="976" xr:uid="{00000000-0005-0000-0000-0000BF070000}"/>
    <cellStyle name="Comma 7 16 3 2" xfId="4449" xr:uid="{00000000-0005-0000-0000-0000C0070000}"/>
    <cellStyle name="Comma 7 16 4" xfId="977" xr:uid="{00000000-0005-0000-0000-0000C1070000}"/>
    <cellStyle name="Comma 7 16 4 2" xfId="4450" xr:uid="{00000000-0005-0000-0000-0000C2070000}"/>
    <cellStyle name="Comma 7 16 5" xfId="978" xr:uid="{00000000-0005-0000-0000-0000C3070000}"/>
    <cellStyle name="Comma 7 16 5 2" xfId="4451" xr:uid="{00000000-0005-0000-0000-0000C4070000}"/>
    <cellStyle name="Comma 7 16 6" xfId="979" xr:uid="{00000000-0005-0000-0000-0000C5070000}"/>
    <cellStyle name="Comma 7 16 6 2" xfId="4452" xr:uid="{00000000-0005-0000-0000-0000C6070000}"/>
    <cellStyle name="Comma 7 16 7" xfId="4447" xr:uid="{00000000-0005-0000-0000-0000C7070000}"/>
    <cellStyle name="Comma 7 17" xfId="980" xr:uid="{00000000-0005-0000-0000-0000C8070000}"/>
    <cellStyle name="Comma 7 17 2" xfId="981" xr:uid="{00000000-0005-0000-0000-0000C9070000}"/>
    <cellStyle name="Comma 7 17 2 2" xfId="4454" xr:uid="{00000000-0005-0000-0000-0000CA070000}"/>
    <cellStyle name="Comma 7 17 3" xfId="982" xr:uid="{00000000-0005-0000-0000-0000CB070000}"/>
    <cellStyle name="Comma 7 17 3 2" xfId="4455" xr:uid="{00000000-0005-0000-0000-0000CC070000}"/>
    <cellStyle name="Comma 7 17 4" xfId="983" xr:uid="{00000000-0005-0000-0000-0000CD070000}"/>
    <cellStyle name="Comma 7 17 4 2" xfId="4456" xr:uid="{00000000-0005-0000-0000-0000CE070000}"/>
    <cellStyle name="Comma 7 17 5" xfId="984" xr:uid="{00000000-0005-0000-0000-0000CF070000}"/>
    <cellStyle name="Comma 7 17 5 2" xfId="4457" xr:uid="{00000000-0005-0000-0000-0000D0070000}"/>
    <cellStyle name="Comma 7 17 6" xfId="985" xr:uid="{00000000-0005-0000-0000-0000D1070000}"/>
    <cellStyle name="Comma 7 17 6 2" xfId="4458" xr:uid="{00000000-0005-0000-0000-0000D2070000}"/>
    <cellStyle name="Comma 7 17 7" xfId="4453" xr:uid="{00000000-0005-0000-0000-0000D3070000}"/>
    <cellStyle name="Comma 7 18" xfId="986" xr:uid="{00000000-0005-0000-0000-0000D4070000}"/>
    <cellStyle name="Comma 7 18 2" xfId="987" xr:uid="{00000000-0005-0000-0000-0000D5070000}"/>
    <cellStyle name="Comma 7 18 2 2" xfId="4460" xr:uid="{00000000-0005-0000-0000-0000D6070000}"/>
    <cellStyle name="Comma 7 18 3" xfId="988" xr:uid="{00000000-0005-0000-0000-0000D7070000}"/>
    <cellStyle name="Comma 7 18 3 2" xfId="4461" xr:uid="{00000000-0005-0000-0000-0000D8070000}"/>
    <cellStyle name="Comma 7 18 4" xfId="989" xr:uid="{00000000-0005-0000-0000-0000D9070000}"/>
    <cellStyle name="Comma 7 18 4 2" xfId="4462" xr:uid="{00000000-0005-0000-0000-0000DA070000}"/>
    <cellStyle name="Comma 7 18 5" xfId="990" xr:uid="{00000000-0005-0000-0000-0000DB070000}"/>
    <cellStyle name="Comma 7 18 5 2" xfId="4463" xr:uid="{00000000-0005-0000-0000-0000DC070000}"/>
    <cellStyle name="Comma 7 18 6" xfId="991" xr:uid="{00000000-0005-0000-0000-0000DD070000}"/>
    <cellStyle name="Comma 7 18 6 2" xfId="4464" xr:uid="{00000000-0005-0000-0000-0000DE070000}"/>
    <cellStyle name="Comma 7 18 7" xfId="4459" xr:uid="{00000000-0005-0000-0000-0000DF070000}"/>
    <cellStyle name="Comma 7 19" xfId="992" xr:uid="{00000000-0005-0000-0000-0000E0070000}"/>
    <cellStyle name="Comma 7 19 2" xfId="993" xr:uid="{00000000-0005-0000-0000-0000E1070000}"/>
    <cellStyle name="Comma 7 19 2 2" xfId="4466" xr:uid="{00000000-0005-0000-0000-0000E2070000}"/>
    <cellStyle name="Comma 7 19 3" xfId="994" xr:uid="{00000000-0005-0000-0000-0000E3070000}"/>
    <cellStyle name="Comma 7 19 3 2" xfId="4467" xr:uid="{00000000-0005-0000-0000-0000E4070000}"/>
    <cellStyle name="Comma 7 19 4" xfId="995" xr:uid="{00000000-0005-0000-0000-0000E5070000}"/>
    <cellStyle name="Comma 7 19 4 2" xfId="4468" xr:uid="{00000000-0005-0000-0000-0000E6070000}"/>
    <cellStyle name="Comma 7 19 5" xfId="996" xr:uid="{00000000-0005-0000-0000-0000E7070000}"/>
    <cellStyle name="Comma 7 19 5 2" xfId="4469" xr:uid="{00000000-0005-0000-0000-0000E8070000}"/>
    <cellStyle name="Comma 7 19 6" xfId="997" xr:uid="{00000000-0005-0000-0000-0000E9070000}"/>
    <cellStyle name="Comma 7 19 6 2" xfId="4470" xr:uid="{00000000-0005-0000-0000-0000EA070000}"/>
    <cellStyle name="Comma 7 19 7" xfId="4465" xr:uid="{00000000-0005-0000-0000-0000EB070000}"/>
    <cellStyle name="Comma 7 2" xfId="180" xr:uid="{00000000-0005-0000-0000-0000EC070000}"/>
    <cellStyle name="Comma 7 2 2" xfId="181" xr:uid="{00000000-0005-0000-0000-0000ED070000}"/>
    <cellStyle name="Comma 7 2 2 2" xfId="998" xr:uid="{00000000-0005-0000-0000-0000EE070000}"/>
    <cellStyle name="Comma 7 2 2 2 2" xfId="4473" xr:uid="{00000000-0005-0000-0000-0000EF070000}"/>
    <cellStyle name="Comma 7 2 2 3" xfId="4472" xr:uid="{00000000-0005-0000-0000-0000F0070000}"/>
    <cellStyle name="Comma 7 2 3" xfId="182" xr:uid="{00000000-0005-0000-0000-0000F1070000}"/>
    <cellStyle name="Comma 7 2 3 2" xfId="4474" xr:uid="{00000000-0005-0000-0000-0000F2070000}"/>
    <cellStyle name="Comma 7 2 4" xfId="4471" xr:uid="{00000000-0005-0000-0000-0000F3070000}"/>
    <cellStyle name="Comma 7 20" xfId="999" xr:uid="{00000000-0005-0000-0000-0000F4070000}"/>
    <cellStyle name="Comma 7 20 2" xfId="4475" xr:uid="{00000000-0005-0000-0000-0000F5070000}"/>
    <cellStyle name="Comma 7 21" xfId="1000" xr:uid="{00000000-0005-0000-0000-0000F6070000}"/>
    <cellStyle name="Comma 7 21 2" xfId="4476" xr:uid="{00000000-0005-0000-0000-0000F7070000}"/>
    <cellStyle name="Comma 7 22" xfId="1001" xr:uid="{00000000-0005-0000-0000-0000F8070000}"/>
    <cellStyle name="Comma 7 22 2" xfId="4477" xr:uid="{00000000-0005-0000-0000-0000F9070000}"/>
    <cellStyle name="Comma 7 23" xfId="1002" xr:uid="{00000000-0005-0000-0000-0000FA070000}"/>
    <cellStyle name="Comma 7 23 2" xfId="4478" xr:uid="{00000000-0005-0000-0000-0000FB070000}"/>
    <cellStyle name="Comma 7 24" xfId="1003" xr:uid="{00000000-0005-0000-0000-0000FC070000}"/>
    <cellStyle name="Comma 7 24 2" xfId="4479" xr:uid="{00000000-0005-0000-0000-0000FD070000}"/>
    <cellStyle name="Comma 7 25" xfId="1004" xr:uid="{00000000-0005-0000-0000-0000FE070000}"/>
    <cellStyle name="Comma 7 25 2" xfId="4480" xr:uid="{00000000-0005-0000-0000-0000FF070000}"/>
    <cellStyle name="Comma 7 26" xfId="1005" xr:uid="{00000000-0005-0000-0000-000000080000}"/>
    <cellStyle name="Comma 7 26 2" xfId="4481" xr:uid="{00000000-0005-0000-0000-000001080000}"/>
    <cellStyle name="Comma 7 27" xfId="3527" xr:uid="{00000000-0005-0000-0000-000002080000}"/>
    <cellStyle name="Comma 7 27 2" xfId="3528" xr:uid="{00000000-0005-0000-0000-000003080000}"/>
    <cellStyle name="Comma 7 27 2 2" xfId="3529" xr:uid="{00000000-0005-0000-0000-000004080000}"/>
    <cellStyle name="Comma 7 27 2 3" xfId="3530" xr:uid="{00000000-0005-0000-0000-000005080000}"/>
    <cellStyle name="Comma 7 27 3" xfId="3531" xr:uid="{00000000-0005-0000-0000-000006080000}"/>
    <cellStyle name="Comma 7 27 4" xfId="3532" xr:uid="{00000000-0005-0000-0000-000007080000}"/>
    <cellStyle name="Comma 7 27 4 2" xfId="3533" xr:uid="{00000000-0005-0000-0000-000008080000}"/>
    <cellStyle name="Comma 7 27 5" xfId="3534" xr:uid="{00000000-0005-0000-0000-000009080000}"/>
    <cellStyle name="Comma 7 27 6" xfId="3535" xr:uid="{00000000-0005-0000-0000-00000A080000}"/>
    <cellStyle name="Comma 7 27 7" xfId="3536" xr:uid="{00000000-0005-0000-0000-00000B080000}"/>
    <cellStyle name="Comma 7 27 8" xfId="3537" xr:uid="{00000000-0005-0000-0000-00000C080000}"/>
    <cellStyle name="Comma 7 27 8 10" xfId="3538" xr:uid="{00000000-0005-0000-0000-00000D080000}"/>
    <cellStyle name="Comma 7 27 8 11" xfId="3539" xr:uid="{00000000-0005-0000-0000-00000E080000}"/>
    <cellStyle name="Comma 7 27 8 12" xfId="3540" xr:uid="{00000000-0005-0000-0000-00000F080000}"/>
    <cellStyle name="Comma 7 27 8 13" xfId="3541" xr:uid="{00000000-0005-0000-0000-000010080000}"/>
    <cellStyle name="Comma 7 27 8 2" xfId="3542" xr:uid="{00000000-0005-0000-0000-000011080000}"/>
    <cellStyle name="Comma 7 27 8 3" xfId="3543" xr:uid="{00000000-0005-0000-0000-000012080000}"/>
    <cellStyle name="Comma 7 27 8 4" xfId="3544" xr:uid="{00000000-0005-0000-0000-000013080000}"/>
    <cellStyle name="Comma 7 27 8 5" xfId="3545" xr:uid="{00000000-0005-0000-0000-000014080000}"/>
    <cellStyle name="Comma 7 27 8 6" xfId="3546" xr:uid="{00000000-0005-0000-0000-000015080000}"/>
    <cellStyle name="Comma 7 27 8 7" xfId="3547" xr:uid="{00000000-0005-0000-0000-000016080000}"/>
    <cellStyle name="Comma 7 27 8 8" xfId="3548" xr:uid="{00000000-0005-0000-0000-000017080000}"/>
    <cellStyle name="Comma 7 27 8 9" xfId="3549" xr:uid="{00000000-0005-0000-0000-000018080000}"/>
    <cellStyle name="Comma 7 28" xfId="3550" xr:uid="{00000000-0005-0000-0000-000019080000}"/>
    <cellStyle name="Comma 7 3" xfId="183" xr:uid="{00000000-0005-0000-0000-00001A080000}"/>
    <cellStyle name="Comma 7 3 2" xfId="1006" xr:uid="{00000000-0005-0000-0000-00001B080000}"/>
    <cellStyle name="Comma 7 3 2 2" xfId="4483" xr:uid="{00000000-0005-0000-0000-00001C080000}"/>
    <cellStyle name="Comma 7 3 3" xfId="1007" xr:uid="{00000000-0005-0000-0000-00001D080000}"/>
    <cellStyle name="Comma 7 3 3 2" xfId="4484" xr:uid="{00000000-0005-0000-0000-00001E080000}"/>
    <cellStyle name="Comma 7 3 4" xfId="1008" xr:uid="{00000000-0005-0000-0000-00001F080000}"/>
    <cellStyle name="Comma 7 3 4 2" xfId="4485" xr:uid="{00000000-0005-0000-0000-000020080000}"/>
    <cellStyle name="Comma 7 3 5" xfId="1009" xr:uid="{00000000-0005-0000-0000-000021080000}"/>
    <cellStyle name="Comma 7 3 5 2" xfId="4486" xr:uid="{00000000-0005-0000-0000-000022080000}"/>
    <cellStyle name="Comma 7 3 6" xfId="1010" xr:uid="{00000000-0005-0000-0000-000023080000}"/>
    <cellStyle name="Comma 7 3 6 2" xfId="4487" xr:uid="{00000000-0005-0000-0000-000024080000}"/>
    <cellStyle name="Comma 7 3 7" xfId="4482" xr:uid="{00000000-0005-0000-0000-000025080000}"/>
    <cellStyle name="Comma 7 4" xfId="184" xr:uid="{00000000-0005-0000-0000-000026080000}"/>
    <cellStyle name="Comma 7 4 2" xfId="1011" xr:uid="{00000000-0005-0000-0000-000027080000}"/>
    <cellStyle name="Comma 7 4 2 2" xfId="4489" xr:uid="{00000000-0005-0000-0000-000028080000}"/>
    <cellStyle name="Comma 7 4 3" xfId="1012" xr:uid="{00000000-0005-0000-0000-000029080000}"/>
    <cellStyle name="Comma 7 4 3 2" xfId="4490" xr:uid="{00000000-0005-0000-0000-00002A080000}"/>
    <cellStyle name="Comma 7 4 4" xfId="1013" xr:uid="{00000000-0005-0000-0000-00002B080000}"/>
    <cellStyle name="Comma 7 4 4 2" xfId="4491" xr:uid="{00000000-0005-0000-0000-00002C080000}"/>
    <cellStyle name="Comma 7 4 5" xfId="1014" xr:uid="{00000000-0005-0000-0000-00002D080000}"/>
    <cellStyle name="Comma 7 4 5 2" xfId="4492" xr:uid="{00000000-0005-0000-0000-00002E080000}"/>
    <cellStyle name="Comma 7 4 6" xfId="1015" xr:uid="{00000000-0005-0000-0000-00002F080000}"/>
    <cellStyle name="Comma 7 4 6 2" xfId="4493" xr:uid="{00000000-0005-0000-0000-000030080000}"/>
    <cellStyle name="Comma 7 4 7" xfId="4488" xr:uid="{00000000-0005-0000-0000-000031080000}"/>
    <cellStyle name="Comma 7 5" xfId="1016" xr:uid="{00000000-0005-0000-0000-000032080000}"/>
    <cellStyle name="Comma 7 5 2" xfId="1017" xr:uid="{00000000-0005-0000-0000-000033080000}"/>
    <cellStyle name="Comma 7 5 2 2" xfId="4495" xr:uid="{00000000-0005-0000-0000-000034080000}"/>
    <cellStyle name="Comma 7 5 3" xfId="1018" xr:uid="{00000000-0005-0000-0000-000035080000}"/>
    <cellStyle name="Comma 7 5 3 2" xfId="4496" xr:uid="{00000000-0005-0000-0000-000036080000}"/>
    <cellStyle name="Comma 7 5 4" xfId="1019" xr:uid="{00000000-0005-0000-0000-000037080000}"/>
    <cellStyle name="Comma 7 5 4 2" xfId="4497" xr:uid="{00000000-0005-0000-0000-000038080000}"/>
    <cellStyle name="Comma 7 5 5" xfId="1020" xr:uid="{00000000-0005-0000-0000-000039080000}"/>
    <cellStyle name="Comma 7 5 5 2" xfId="4498" xr:uid="{00000000-0005-0000-0000-00003A080000}"/>
    <cellStyle name="Comma 7 5 6" xfId="1021" xr:uid="{00000000-0005-0000-0000-00003B080000}"/>
    <cellStyle name="Comma 7 5 6 2" xfId="4499" xr:uid="{00000000-0005-0000-0000-00003C080000}"/>
    <cellStyle name="Comma 7 5 7" xfId="4494" xr:uid="{00000000-0005-0000-0000-00003D080000}"/>
    <cellStyle name="Comma 7 6" xfId="1022" xr:uid="{00000000-0005-0000-0000-00003E080000}"/>
    <cellStyle name="Comma 7 6 2" xfId="1023" xr:uid="{00000000-0005-0000-0000-00003F080000}"/>
    <cellStyle name="Comma 7 6 2 2" xfId="4501" xr:uid="{00000000-0005-0000-0000-000040080000}"/>
    <cellStyle name="Comma 7 6 3" xfId="1024" xr:uid="{00000000-0005-0000-0000-000041080000}"/>
    <cellStyle name="Comma 7 6 3 2" xfId="4502" xr:uid="{00000000-0005-0000-0000-000042080000}"/>
    <cellStyle name="Comma 7 6 4" xfId="1025" xr:uid="{00000000-0005-0000-0000-000043080000}"/>
    <cellStyle name="Comma 7 6 4 2" xfId="4503" xr:uid="{00000000-0005-0000-0000-000044080000}"/>
    <cellStyle name="Comma 7 6 5" xfId="1026" xr:uid="{00000000-0005-0000-0000-000045080000}"/>
    <cellStyle name="Comma 7 6 5 2" xfId="4504" xr:uid="{00000000-0005-0000-0000-000046080000}"/>
    <cellStyle name="Comma 7 6 6" xfId="1027" xr:uid="{00000000-0005-0000-0000-000047080000}"/>
    <cellStyle name="Comma 7 6 6 2" xfId="4505" xr:uid="{00000000-0005-0000-0000-000048080000}"/>
    <cellStyle name="Comma 7 6 7" xfId="4500" xr:uid="{00000000-0005-0000-0000-000049080000}"/>
    <cellStyle name="Comma 7 7" xfId="1028" xr:uid="{00000000-0005-0000-0000-00004A080000}"/>
    <cellStyle name="Comma 7 7 2" xfId="1029" xr:uid="{00000000-0005-0000-0000-00004B080000}"/>
    <cellStyle name="Comma 7 7 2 2" xfId="4507" xr:uid="{00000000-0005-0000-0000-00004C080000}"/>
    <cellStyle name="Comma 7 7 3" xfId="1030" xr:uid="{00000000-0005-0000-0000-00004D080000}"/>
    <cellStyle name="Comma 7 7 3 2" xfId="4508" xr:uid="{00000000-0005-0000-0000-00004E080000}"/>
    <cellStyle name="Comma 7 7 4" xfId="1031" xr:uid="{00000000-0005-0000-0000-00004F080000}"/>
    <cellStyle name="Comma 7 7 4 2" xfId="4509" xr:uid="{00000000-0005-0000-0000-000050080000}"/>
    <cellStyle name="Comma 7 7 5" xfId="1032" xr:uid="{00000000-0005-0000-0000-000051080000}"/>
    <cellStyle name="Comma 7 7 5 2" xfId="4510" xr:uid="{00000000-0005-0000-0000-000052080000}"/>
    <cellStyle name="Comma 7 7 6" xfId="1033" xr:uid="{00000000-0005-0000-0000-000053080000}"/>
    <cellStyle name="Comma 7 7 6 2" xfId="4511" xr:uid="{00000000-0005-0000-0000-000054080000}"/>
    <cellStyle name="Comma 7 7 7" xfId="4506" xr:uid="{00000000-0005-0000-0000-000055080000}"/>
    <cellStyle name="Comma 7 8" xfId="1034" xr:uid="{00000000-0005-0000-0000-000056080000}"/>
    <cellStyle name="Comma 7 8 2" xfId="1035" xr:uid="{00000000-0005-0000-0000-000057080000}"/>
    <cellStyle name="Comma 7 8 2 2" xfId="4513" xr:uid="{00000000-0005-0000-0000-000058080000}"/>
    <cellStyle name="Comma 7 8 3" xfId="1036" xr:uid="{00000000-0005-0000-0000-000059080000}"/>
    <cellStyle name="Comma 7 8 3 2" xfId="4514" xr:uid="{00000000-0005-0000-0000-00005A080000}"/>
    <cellStyle name="Comma 7 8 4" xfId="1037" xr:uid="{00000000-0005-0000-0000-00005B080000}"/>
    <cellStyle name="Comma 7 8 4 2" xfId="4515" xr:uid="{00000000-0005-0000-0000-00005C080000}"/>
    <cellStyle name="Comma 7 8 5" xfId="1038" xr:uid="{00000000-0005-0000-0000-00005D080000}"/>
    <cellStyle name="Comma 7 8 5 2" xfId="4516" xr:uid="{00000000-0005-0000-0000-00005E080000}"/>
    <cellStyle name="Comma 7 8 6" xfId="1039" xr:uid="{00000000-0005-0000-0000-00005F080000}"/>
    <cellStyle name="Comma 7 8 6 2" xfId="4517" xr:uid="{00000000-0005-0000-0000-000060080000}"/>
    <cellStyle name="Comma 7 8 7" xfId="4512" xr:uid="{00000000-0005-0000-0000-000061080000}"/>
    <cellStyle name="Comma 7 9" xfId="1040" xr:uid="{00000000-0005-0000-0000-000062080000}"/>
    <cellStyle name="Comma 7 9 2" xfId="1041" xr:uid="{00000000-0005-0000-0000-000063080000}"/>
    <cellStyle name="Comma 7 9 2 2" xfId="4519" xr:uid="{00000000-0005-0000-0000-000064080000}"/>
    <cellStyle name="Comma 7 9 3" xfId="1042" xr:uid="{00000000-0005-0000-0000-000065080000}"/>
    <cellStyle name="Comma 7 9 3 2" xfId="4520" xr:uid="{00000000-0005-0000-0000-000066080000}"/>
    <cellStyle name="Comma 7 9 4" xfId="1043" xr:uid="{00000000-0005-0000-0000-000067080000}"/>
    <cellStyle name="Comma 7 9 4 2" xfId="4521" xr:uid="{00000000-0005-0000-0000-000068080000}"/>
    <cellStyle name="Comma 7 9 5" xfId="1044" xr:uid="{00000000-0005-0000-0000-000069080000}"/>
    <cellStyle name="Comma 7 9 5 2" xfId="4522" xr:uid="{00000000-0005-0000-0000-00006A080000}"/>
    <cellStyle name="Comma 7 9 6" xfId="1045" xr:uid="{00000000-0005-0000-0000-00006B080000}"/>
    <cellStyle name="Comma 7 9 6 2" xfId="4523" xr:uid="{00000000-0005-0000-0000-00006C080000}"/>
    <cellStyle name="Comma 7 9 7" xfId="4518" xr:uid="{00000000-0005-0000-0000-00006D080000}"/>
    <cellStyle name="Comma 7_15th Airtime Stocks" xfId="185" xr:uid="{00000000-0005-0000-0000-00006E080000}"/>
    <cellStyle name="Comma 8" xfId="186" xr:uid="{00000000-0005-0000-0000-00006F080000}"/>
    <cellStyle name="Comma 8 2" xfId="187" xr:uid="{00000000-0005-0000-0000-000070080000}"/>
    <cellStyle name="Comma 8 2 2" xfId="188" xr:uid="{00000000-0005-0000-0000-000071080000}"/>
    <cellStyle name="Comma 8 2 2 2" xfId="4525" xr:uid="{00000000-0005-0000-0000-000072080000}"/>
    <cellStyle name="Comma 8 2 3" xfId="189" xr:uid="{00000000-0005-0000-0000-000073080000}"/>
    <cellStyle name="Comma 8 2 3 2" xfId="4526" xr:uid="{00000000-0005-0000-0000-000074080000}"/>
    <cellStyle name="Comma 8 2 4" xfId="4524" xr:uid="{00000000-0005-0000-0000-000075080000}"/>
    <cellStyle name="Comma 8 3" xfId="190" xr:uid="{00000000-0005-0000-0000-000076080000}"/>
    <cellStyle name="Comma 8 3 2" xfId="3551" xr:uid="{00000000-0005-0000-0000-000077080000}"/>
    <cellStyle name="Comma 8 3 3" xfId="4527" xr:uid="{00000000-0005-0000-0000-000078080000}"/>
    <cellStyle name="Comma 8 4" xfId="191" xr:uid="{00000000-0005-0000-0000-000079080000}"/>
    <cellStyle name="Comma 8 4 2" xfId="3291" xr:uid="{00000000-0005-0000-0000-00007A080000}"/>
    <cellStyle name="Comma 8 4 3" xfId="3552" xr:uid="{00000000-0005-0000-0000-00007B080000}"/>
    <cellStyle name="Comma 8 4 4" xfId="4528" xr:uid="{00000000-0005-0000-0000-00007C080000}"/>
    <cellStyle name="Comma 8 5" xfId="3553" xr:uid="{00000000-0005-0000-0000-00007D080000}"/>
    <cellStyle name="Comma 8_15th Airtime Stocks" xfId="192" xr:uid="{00000000-0005-0000-0000-00007E080000}"/>
    <cellStyle name="Comma 9" xfId="193" xr:uid="{00000000-0005-0000-0000-00007F080000}"/>
    <cellStyle name="Comma 9 2" xfId="194" xr:uid="{00000000-0005-0000-0000-000080080000}"/>
    <cellStyle name="Comma 9 2 2" xfId="4529" xr:uid="{00000000-0005-0000-0000-000081080000}"/>
    <cellStyle name="Comma 9 3" xfId="195" xr:uid="{00000000-0005-0000-0000-000082080000}"/>
    <cellStyle name="Comma 9 3 2" xfId="4530" xr:uid="{00000000-0005-0000-0000-000083080000}"/>
    <cellStyle name="Explanatory Text 10" xfId="3554" xr:uid="{00000000-0005-0000-0000-000084080000}"/>
    <cellStyle name="Explanatory Text 11" xfId="4542" xr:uid="{00000000-0005-0000-0000-000085080000}"/>
    <cellStyle name="Explanatory Text 12" xfId="4651" xr:uid="{00000000-0005-0000-0000-000086080000}"/>
    <cellStyle name="Explanatory Text 13" xfId="4673" xr:uid="{00000000-0005-0000-0000-000087080000}"/>
    <cellStyle name="Explanatory Text 2" xfId="196" xr:uid="{00000000-0005-0000-0000-000088080000}"/>
    <cellStyle name="Explanatory Text 3" xfId="1046" xr:uid="{00000000-0005-0000-0000-000089080000}"/>
    <cellStyle name="Explanatory Text 4" xfId="3555" xr:uid="{00000000-0005-0000-0000-00008A080000}"/>
    <cellStyle name="Explanatory Text 5" xfId="3556" xr:uid="{00000000-0005-0000-0000-00008B080000}"/>
    <cellStyle name="Explanatory Text 6" xfId="3557" xr:uid="{00000000-0005-0000-0000-00008C080000}"/>
    <cellStyle name="Explanatory Text 7" xfId="3558" xr:uid="{00000000-0005-0000-0000-00008D080000}"/>
    <cellStyle name="Explanatory Text 8" xfId="3559" xr:uid="{00000000-0005-0000-0000-00008E080000}"/>
    <cellStyle name="Explanatory Text 9" xfId="3560" xr:uid="{00000000-0005-0000-0000-00008F080000}"/>
    <cellStyle name="Good 10" xfId="3561" xr:uid="{00000000-0005-0000-0000-000090080000}"/>
    <cellStyle name="Good 11" xfId="4666" xr:uid="{00000000-0005-0000-0000-000091080000}"/>
    <cellStyle name="Good 12" xfId="4652" xr:uid="{00000000-0005-0000-0000-000092080000}"/>
    <cellStyle name="Good 13" xfId="4672" xr:uid="{00000000-0005-0000-0000-000093080000}"/>
    <cellStyle name="Good 2" xfId="197" xr:uid="{00000000-0005-0000-0000-000094080000}"/>
    <cellStyle name="Good 3" xfId="1047" xr:uid="{00000000-0005-0000-0000-000095080000}"/>
    <cellStyle name="Good 4" xfId="3562" xr:uid="{00000000-0005-0000-0000-000096080000}"/>
    <cellStyle name="Good 5" xfId="3563" xr:uid="{00000000-0005-0000-0000-000097080000}"/>
    <cellStyle name="Good 6" xfId="3564" xr:uid="{00000000-0005-0000-0000-000098080000}"/>
    <cellStyle name="Good 7" xfId="3565" xr:uid="{00000000-0005-0000-0000-000099080000}"/>
    <cellStyle name="Good 8" xfId="3566" xr:uid="{00000000-0005-0000-0000-00009A080000}"/>
    <cellStyle name="Good 9" xfId="3567" xr:uid="{00000000-0005-0000-0000-00009B080000}"/>
    <cellStyle name="Heading 1 10" xfId="3568" xr:uid="{00000000-0005-0000-0000-00009C080000}"/>
    <cellStyle name="Heading 1 11" xfId="4541" xr:uid="{00000000-0005-0000-0000-00009D080000}"/>
    <cellStyle name="Heading 1 12" xfId="4653" xr:uid="{00000000-0005-0000-0000-00009E080000}"/>
    <cellStyle name="Heading 1 13" xfId="4671" xr:uid="{00000000-0005-0000-0000-00009F080000}"/>
    <cellStyle name="Heading 1 2" xfId="198" xr:uid="{00000000-0005-0000-0000-0000A0080000}"/>
    <cellStyle name="Heading 1 3" xfId="1048" xr:uid="{00000000-0005-0000-0000-0000A1080000}"/>
    <cellStyle name="Heading 1 4" xfId="3569" xr:uid="{00000000-0005-0000-0000-0000A2080000}"/>
    <cellStyle name="Heading 1 5" xfId="3570" xr:uid="{00000000-0005-0000-0000-0000A3080000}"/>
    <cellStyle name="Heading 1 6" xfId="3571" xr:uid="{00000000-0005-0000-0000-0000A4080000}"/>
    <cellStyle name="Heading 1 7" xfId="3572" xr:uid="{00000000-0005-0000-0000-0000A5080000}"/>
    <cellStyle name="Heading 1 8" xfId="3573" xr:uid="{00000000-0005-0000-0000-0000A6080000}"/>
    <cellStyle name="Heading 1 9" xfId="3574" xr:uid="{00000000-0005-0000-0000-0000A7080000}"/>
    <cellStyle name="Heading 2 10" xfId="3575" xr:uid="{00000000-0005-0000-0000-0000A8080000}"/>
    <cellStyle name="Heading 2 11" xfId="4665" xr:uid="{00000000-0005-0000-0000-0000A9080000}"/>
    <cellStyle name="Heading 2 12" xfId="4539" xr:uid="{00000000-0005-0000-0000-0000AA080000}"/>
    <cellStyle name="Heading 2 13" xfId="4670" xr:uid="{00000000-0005-0000-0000-0000AB080000}"/>
    <cellStyle name="Heading 2 2" xfId="199" xr:uid="{00000000-0005-0000-0000-0000AC080000}"/>
    <cellStyle name="Heading 2 3" xfId="1049" xr:uid="{00000000-0005-0000-0000-0000AD080000}"/>
    <cellStyle name="Heading 2 4" xfId="3576" xr:uid="{00000000-0005-0000-0000-0000AE080000}"/>
    <cellStyle name="Heading 2 5" xfId="3577" xr:uid="{00000000-0005-0000-0000-0000AF080000}"/>
    <cellStyle name="Heading 2 6" xfId="3578" xr:uid="{00000000-0005-0000-0000-0000B0080000}"/>
    <cellStyle name="Heading 2 7" xfId="3579" xr:uid="{00000000-0005-0000-0000-0000B1080000}"/>
    <cellStyle name="Heading 2 8" xfId="3580" xr:uid="{00000000-0005-0000-0000-0000B2080000}"/>
    <cellStyle name="Heading 2 9" xfId="3581" xr:uid="{00000000-0005-0000-0000-0000B3080000}"/>
    <cellStyle name="Heading 3 10" xfId="3582" xr:uid="{00000000-0005-0000-0000-0000B4080000}"/>
    <cellStyle name="Heading 3 11" xfId="4664" xr:uid="{00000000-0005-0000-0000-0000B5080000}"/>
    <cellStyle name="Heading 3 12" xfId="4629" xr:uid="{00000000-0005-0000-0000-0000B6080000}"/>
    <cellStyle name="Heading 3 13" xfId="4669" xr:uid="{00000000-0005-0000-0000-0000B7080000}"/>
    <cellStyle name="Heading 3 2" xfId="200" xr:uid="{00000000-0005-0000-0000-0000B8080000}"/>
    <cellStyle name="Heading 3 3" xfId="1050" xr:uid="{00000000-0005-0000-0000-0000B9080000}"/>
    <cellStyle name="Heading 3 4" xfId="3583" xr:uid="{00000000-0005-0000-0000-0000BA080000}"/>
    <cellStyle name="Heading 3 5" xfId="3584" xr:uid="{00000000-0005-0000-0000-0000BB080000}"/>
    <cellStyle name="Heading 3 6" xfId="3585" xr:uid="{00000000-0005-0000-0000-0000BC080000}"/>
    <cellStyle name="Heading 3 7" xfId="3586" xr:uid="{00000000-0005-0000-0000-0000BD080000}"/>
    <cellStyle name="Heading 3 8" xfId="3587" xr:uid="{00000000-0005-0000-0000-0000BE080000}"/>
    <cellStyle name="Heading 3 9" xfId="3588" xr:uid="{00000000-0005-0000-0000-0000BF080000}"/>
    <cellStyle name="Heading 4 10" xfId="3589" xr:uid="{00000000-0005-0000-0000-0000C0080000}"/>
    <cellStyle name="Heading 4 11" xfId="4663" xr:uid="{00000000-0005-0000-0000-0000C1080000}"/>
    <cellStyle name="Heading 4 12" xfId="4654" xr:uid="{00000000-0005-0000-0000-0000C2080000}"/>
    <cellStyle name="Heading 4 13" xfId="4668" xr:uid="{00000000-0005-0000-0000-0000C3080000}"/>
    <cellStyle name="Heading 4 2" xfId="201" xr:uid="{00000000-0005-0000-0000-0000C4080000}"/>
    <cellStyle name="Heading 4 3" xfId="1051" xr:uid="{00000000-0005-0000-0000-0000C5080000}"/>
    <cellStyle name="Heading 4 4" xfId="3590" xr:uid="{00000000-0005-0000-0000-0000C6080000}"/>
    <cellStyle name="Heading 4 5" xfId="3591" xr:uid="{00000000-0005-0000-0000-0000C7080000}"/>
    <cellStyle name="Heading 4 6" xfId="3592" xr:uid="{00000000-0005-0000-0000-0000C8080000}"/>
    <cellStyle name="Heading 4 7" xfId="3593" xr:uid="{00000000-0005-0000-0000-0000C9080000}"/>
    <cellStyle name="Heading 4 8" xfId="3594" xr:uid="{00000000-0005-0000-0000-0000CA080000}"/>
    <cellStyle name="Heading 4 9" xfId="3595" xr:uid="{00000000-0005-0000-0000-0000CB080000}"/>
    <cellStyle name="Hyperlink 2" xfId="202" xr:uid="{00000000-0005-0000-0000-0000CC080000}"/>
    <cellStyle name="Input 10" xfId="3596" xr:uid="{00000000-0005-0000-0000-0000CD080000}"/>
    <cellStyle name="Input 11" xfId="4662" xr:uid="{00000000-0005-0000-0000-0000CE080000}"/>
    <cellStyle name="Input 12" xfId="4655" xr:uid="{00000000-0005-0000-0000-0000CF080000}"/>
    <cellStyle name="Input 13" xfId="4667" xr:uid="{00000000-0005-0000-0000-0000D0080000}"/>
    <cellStyle name="Input 2" xfId="203" xr:uid="{00000000-0005-0000-0000-0000D1080000}"/>
    <cellStyle name="Input 3" xfId="1052" xr:uid="{00000000-0005-0000-0000-0000D2080000}"/>
    <cellStyle name="Input 4" xfId="3597" xr:uid="{00000000-0005-0000-0000-0000D3080000}"/>
    <cellStyle name="Input 5" xfId="3598" xr:uid="{00000000-0005-0000-0000-0000D4080000}"/>
    <cellStyle name="Input 6" xfId="3599" xr:uid="{00000000-0005-0000-0000-0000D5080000}"/>
    <cellStyle name="Input 7" xfId="3600" xr:uid="{00000000-0005-0000-0000-0000D6080000}"/>
    <cellStyle name="Input 8" xfId="3601" xr:uid="{00000000-0005-0000-0000-0000D7080000}"/>
    <cellStyle name="Input 9" xfId="3602" xr:uid="{00000000-0005-0000-0000-0000D8080000}"/>
    <cellStyle name="Linked Cell 10" xfId="3603" xr:uid="{00000000-0005-0000-0000-0000D9080000}"/>
    <cellStyle name="Linked Cell 11" xfId="4661" xr:uid="{00000000-0005-0000-0000-0000DA080000}"/>
    <cellStyle name="Linked Cell 12" xfId="4656" xr:uid="{00000000-0005-0000-0000-0000DB080000}"/>
    <cellStyle name="Linked Cell 13" xfId="4631" xr:uid="{00000000-0005-0000-0000-0000DC080000}"/>
    <cellStyle name="Linked Cell 2" xfId="204" xr:uid="{00000000-0005-0000-0000-0000DD080000}"/>
    <cellStyle name="Linked Cell 3" xfId="1053" xr:uid="{00000000-0005-0000-0000-0000DE080000}"/>
    <cellStyle name="Linked Cell 4" xfId="3604" xr:uid="{00000000-0005-0000-0000-0000DF080000}"/>
    <cellStyle name="Linked Cell 5" xfId="3605" xr:uid="{00000000-0005-0000-0000-0000E0080000}"/>
    <cellStyle name="Linked Cell 6" xfId="3606" xr:uid="{00000000-0005-0000-0000-0000E1080000}"/>
    <cellStyle name="Linked Cell 7" xfId="3607" xr:uid="{00000000-0005-0000-0000-0000E2080000}"/>
    <cellStyle name="Linked Cell 8" xfId="3608" xr:uid="{00000000-0005-0000-0000-0000E3080000}"/>
    <cellStyle name="Linked Cell 9" xfId="3609" xr:uid="{00000000-0005-0000-0000-0000E4080000}"/>
    <cellStyle name="Neutral 10" xfId="3610" xr:uid="{00000000-0005-0000-0000-0000E5080000}"/>
    <cellStyle name="Neutral 11" xfId="4630" xr:uid="{00000000-0005-0000-0000-0000E6080000}"/>
    <cellStyle name="Neutral 12" xfId="4658" xr:uid="{00000000-0005-0000-0000-0000E7080000}"/>
    <cellStyle name="Neutral 13" xfId="4540" xr:uid="{00000000-0005-0000-0000-0000E8080000}"/>
    <cellStyle name="Neutral 2" xfId="205" xr:uid="{00000000-0005-0000-0000-0000E9080000}"/>
    <cellStyle name="Neutral 3" xfId="1054" xr:uid="{00000000-0005-0000-0000-0000EA080000}"/>
    <cellStyle name="Neutral 4" xfId="3611" xr:uid="{00000000-0005-0000-0000-0000EB080000}"/>
    <cellStyle name="Neutral 5" xfId="3612" xr:uid="{00000000-0005-0000-0000-0000EC080000}"/>
    <cellStyle name="Neutral 6" xfId="3613" xr:uid="{00000000-0005-0000-0000-0000ED080000}"/>
    <cellStyle name="Neutral 7" xfId="3614" xr:uid="{00000000-0005-0000-0000-0000EE080000}"/>
    <cellStyle name="Neutral 8" xfId="3615" xr:uid="{00000000-0005-0000-0000-0000EF080000}"/>
    <cellStyle name="Neutral 9" xfId="3616" xr:uid="{00000000-0005-0000-0000-0000F0080000}"/>
    <cellStyle name="Normal" xfId="0" builtinId="0"/>
    <cellStyle name="Normal 10" xfId="206" xr:uid="{00000000-0005-0000-0000-0000F2080000}"/>
    <cellStyle name="Normal 10 2" xfId="2367" xr:uid="{00000000-0005-0000-0000-0000F3080000}"/>
    <cellStyle name="Normal 10 2 2" xfId="2893" xr:uid="{00000000-0005-0000-0000-0000F4080000}"/>
    <cellStyle name="Normal 10 3" xfId="2586" xr:uid="{00000000-0005-0000-0000-0000F5080000}"/>
    <cellStyle name="Normal 10 3 2" xfId="3112" xr:uid="{00000000-0005-0000-0000-0000F6080000}"/>
    <cellStyle name="Normal 10 4" xfId="2748" xr:uid="{00000000-0005-0000-0000-0000F7080000}"/>
    <cellStyle name="Normal 11" xfId="207" xr:uid="{00000000-0005-0000-0000-0000F8080000}"/>
    <cellStyle name="Normal 11 2" xfId="2368" xr:uid="{00000000-0005-0000-0000-0000F9080000}"/>
    <cellStyle name="Normal 11 2 2" xfId="2894" xr:uid="{00000000-0005-0000-0000-0000FA080000}"/>
    <cellStyle name="Normal 11 3" xfId="2585" xr:uid="{00000000-0005-0000-0000-0000FB080000}"/>
    <cellStyle name="Normal 11 3 2" xfId="3111" xr:uid="{00000000-0005-0000-0000-0000FC080000}"/>
    <cellStyle name="Normal 11 4" xfId="2749" xr:uid="{00000000-0005-0000-0000-0000FD080000}"/>
    <cellStyle name="Normal 12" xfId="208" xr:uid="{00000000-0005-0000-0000-0000FE080000}"/>
    <cellStyle name="Normal 12 2" xfId="2369" xr:uid="{00000000-0005-0000-0000-0000FF080000}"/>
    <cellStyle name="Normal 12 2 2" xfId="2895" xr:uid="{00000000-0005-0000-0000-000000090000}"/>
    <cellStyle name="Normal 12 2 3" xfId="3617" xr:uid="{00000000-0005-0000-0000-000001090000}"/>
    <cellStyle name="Normal 12 3" xfId="2584" xr:uid="{00000000-0005-0000-0000-000002090000}"/>
    <cellStyle name="Normal 12 3 2" xfId="3110" xr:uid="{00000000-0005-0000-0000-000003090000}"/>
    <cellStyle name="Normal 12 4" xfId="2750" xr:uid="{00000000-0005-0000-0000-000004090000}"/>
    <cellStyle name="Normal 13" xfId="209" xr:uid="{00000000-0005-0000-0000-000005090000}"/>
    <cellStyle name="Normal 13 2" xfId="2370" xr:uid="{00000000-0005-0000-0000-000006090000}"/>
    <cellStyle name="Normal 13 2 2" xfId="2896" xr:uid="{00000000-0005-0000-0000-000007090000}"/>
    <cellStyle name="Normal 13 3" xfId="2583" xr:uid="{00000000-0005-0000-0000-000008090000}"/>
    <cellStyle name="Normal 13 3 2" xfId="3109" xr:uid="{00000000-0005-0000-0000-000009090000}"/>
    <cellStyle name="Normal 13 4" xfId="2751" xr:uid="{00000000-0005-0000-0000-00000A090000}"/>
    <cellStyle name="Normal 14" xfId="210" xr:uid="{00000000-0005-0000-0000-00000B090000}"/>
    <cellStyle name="Normal 14 2" xfId="2371" xr:uid="{00000000-0005-0000-0000-00000C090000}"/>
    <cellStyle name="Normal 14 2 2" xfId="2897" xr:uid="{00000000-0005-0000-0000-00000D090000}"/>
    <cellStyle name="Normal 14 3" xfId="2582" xr:uid="{00000000-0005-0000-0000-00000E090000}"/>
    <cellStyle name="Normal 14 3 2" xfId="3108" xr:uid="{00000000-0005-0000-0000-00000F090000}"/>
    <cellStyle name="Normal 14 4" xfId="2752" xr:uid="{00000000-0005-0000-0000-000010090000}"/>
    <cellStyle name="Normal 15" xfId="211" xr:uid="{00000000-0005-0000-0000-000011090000}"/>
    <cellStyle name="Normal 15 2" xfId="2372" xr:uid="{00000000-0005-0000-0000-000012090000}"/>
    <cellStyle name="Normal 15 2 2" xfId="2898" xr:uid="{00000000-0005-0000-0000-000013090000}"/>
    <cellStyle name="Normal 15 3" xfId="2581" xr:uid="{00000000-0005-0000-0000-000014090000}"/>
    <cellStyle name="Normal 15 3 2" xfId="3107" xr:uid="{00000000-0005-0000-0000-000015090000}"/>
    <cellStyle name="Normal 15 4" xfId="2753" xr:uid="{00000000-0005-0000-0000-000016090000}"/>
    <cellStyle name="Normal 16" xfId="212" xr:uid="{00000000-0005-0000-0000-000017090000}"/>
    <cellStyle name="Normal 16 2" xfId="2373" xr:uid="{00000000-0005-0000-0000-000018090000}"/>
    <cellStyle name="Normal 16 2 2" xfId="2899" xr:uid="{00000000-0005-0000-0000-000019090000}"/>
    <cellStyle name="Normal 16 3" xfId="2580" xr:uid="{00000000-0005-0000-0000-00001A090000}"/>
    <cellStyle name="Normal 16 3 2" xfId="3106" xr:uid="{00000000-0005-0000-0000-00001B090000}"/>
    <cellStyle name="Normal 16 4" xfId="2754" xr:uid="{00000000-0005-0000-0000-00001C090000}"/>
    <cellStyle name="Normal 17" xfId="213" xr:uid="{00000000-0005-0000-0000-00001D090000}"/>
    <cellStyle name="Normal 17 2" xfId="2374" xr:uid="{00000000-0005-0000-0000-00001E090000}"/>
    <cellStyle name="Normal 17 2 2" xfId="2900" xr:uid="{00000000-0005-0000-0000-00001F090000}"/>
    <cellStyle name="Normal 17 3" xfId="2579" xr:uid="{00000000-0005-0000-0000-000020090000}"/>
    <cellStyle name="Normal 17 3 2" xfId="3105" xr:uid="{00000000-0005-0000-0000-000021090000}"/>
    <cellStyle name="Normal 17 4" xfId="2755" xr:uid="{00000000-0005-0000-0000-000022090000}"/>
    <cellStyle name="Normal 18" xfId="214" xr:uid="{00000000-0005-0000-0000-000023090000}"/>
    <cellStyle name="Normal 18 2" xfId="2375" xr:uid="{00000000-0005-0000-0000-000024090000}"/>
    <cellStyle name="Normal 18 2 2" xfId="2901" xr:uid="{00000000-0005-0000-0000-000025090000}"/>
    <cellStyle name="Normal 18 3" xfId="2578" xr:uid="{00000000-0005-0000-0000-000026090000}"/>
    <cellStyle name="Normal 18 3 2" xfId="3104" xr:uid="{00000000-0005-0000-0000-000027090000}"/>
    <cellStyle name="Normal 18 4" xfId="2756" xr:uid="{00000000-0005-0000-0000-000028090000}"/>
    <cellStyle name="Normal 19" xfId="215" xr:uid="{00000000-0005-0000-0000-000029090000}"/>
    <cellStyle name="Normal 19 2" xfId="2376" xr:uid="{00000000-0005-0000-0000-00002A090000}"/>
    <cellStyle name="Normal 19 2 2" xfId="2902" xr:uid="{00000000-0005-0000-0000-00002B090000}"/>
    <cellStyle name="Normal 19 3" xfId="2577" xr:uid="{00000000-0005-0000-0000-00002C090000}"/>
    <cellStyle name="Normal 19 3 2" xfId="3103" xr:uid="{00000000-0005-0000-0000-00002D090000}"/>
    <cellStyle name="Normal 19 4" xfId="2757" xr:uid="{00000000-0005-0000-0000-00002E090000}"/>
    <cellStyle name="Normal 2" xfId="216" xr:uid="{00000000-0005-0000-0000-00002F090000}"/>
    <cellStyle name="Normal 2 10" xfId="290" xr:uid="{00000000-0005-0000-0000-000030090000}"/>
    <cellStyle name="Normal 2 10 2" xfId="1055" xr:uid="{00000000-0005-0000-0000-000031090000}"/>
    <cellStyle name="Normal 2 10 3" xfId="1056" xr:uid="{00000000-0005-0000-0000-000032090000}"/>
    <cellStyle name="Normal 2 10 4" xfId="1057" xr:uid="{00000000-0005-0000-0000-000033090000}"/>
    <cellStyle name="Normal 2 10 5" xfId="1058" xr:uid="{00000000-0005-0000-0000-000034090000}"/>
    <cellStyle name="Normal 2 10 6" xfId="1059" xr:uid="{00000000-0005-0000-0000-000035090000}"/>
    <cellStyle name="Normal 2 10 7" xfId="3299" xr:uid="{00000000-0005-0000-0000-000036090000}"/>
    <cellStyle name="Normal 2 10_Daily Report April 2011" xfId="1060" xr:uid="{00000000-0005-0000-0000-000037090000}"/>
    <cellStyle name="Normal 2 11" xfId="1061" xr:uid="{00000000-0005-0000-0000-000038090000}"/>
    <cellStyle name="Normal 2 11 2" xfId="1062" xr:uid="{00000000-0005-0000-0000-000039090000}"/>
    <cellStyle name="Normal 2 11 3" xfId="1063" xr:uid="{00000000-0005-0000-0000-00003A090000}"/>
    <cellStyle name="Normal 2 11 4" xfId="1064" xr:uid="{00000000-0005-0000-0000-00003B090000}"/>
    <cellStyle name="Normal 2 11 5" xfId="1065" xr:uid="{00000000-0005-0000-0000-00003C090000}"/>
    <cellStyle name="Normal 2 11 6" xfId="1066" xr:uid="{00000000-0005-0000-0000-00003D090000}"/>
    <cellStyle name="Normal 2 11_Daily Report April 2011" xfId="1067" xr:uid="{00000000-0005-0000-0000-00003E090000}"/>
    <cellStyle name="Normal 2 12" xfId="1068" xr:uid="{00000000-0005-0000-0000-00003F090000}"/>
    <cellStyle name="Normal 2 12 2" xfId="1069" xr:uid="{00000000-0005-0000-0000-000040090000}"/>
    <cellStyle name="Normal 2 12 3" xfId="1070" xr:uid="{00000000-0005-0000-0000-000041090000}"/>
    <cellStyle name="Normal 2 12 4" xfId="1071" xr:uid="{00000000-0005-0000-0000-000042090000}"/>
    <cellStyle name="Normal 2 12 5" xfId="1072" xr:uid="{00000000-0005-0000-0000-000043090000}"/>
    <cellStyle name="Normal 2 12 6" xfId="1073" xr:uid="{00000000-0005-0000-0000-000044090000}"/>
    <cellStyle name="Normal 2 12_Daily Report April 2011" xfId="1074" xr:uid="{00000000-0005-0000-0000-000045090000}"/>
    <cellStyle name="Normal 2 13" xfId="1075" xr:uid="{00000000-0005-0000-0000-000046090000}"/>
    <cellStyle name="Normal 2 13 2" xfId="1076" xr:uid="{00000000-0005-0000-0000-000047090000}"/>
    <cellStyle name="Normal 2 13 3" xfId="1077" xr:uid="{00000000-0005-0000-0000-000048090000}"/>
    <cellStyle name="Normal 2 13 4" xfId="1078" xr:uid="{00000000-0005-0000-0000-000049090000}"/>
    <cellStyle name="Normal 2 13 5" xfId="1079" xr:uid="{00000000-0005-0000-0000-00004A090000}"/>
    <cellStyle name="Normal 2 13 6" xfId="1080" xr:uid="{00000000-0005-0000-0000-00004B090000}"/>
    <cellStyle name="Normal 2 13_Daily Report April 2011" xfId="1081" xr:uid="{00000000-0005-0000-0000-00004C090000}"/>
    <cellStyle name="Normal 2 14" xfId="1082" xr:uid="{00000000-0005-0000-0000-00004D090000}"/>
    <cellStyle name="Normal 2 14 2" xfId="1083" xr:uid="{00000000-0005-0000-0000-00004E090000}"/>
    <cellStyle name="Normal 2 14 3" xfId="1084" xr:uid="{00000000-0005-0000-0000-00004F090000}"/>
    <cellStyle name="Normal 2 14 4" xfId="1085" xr:uid="{00000000-0005-0000-0000-000050090000}"/>
    <cellStyle name="Normal 2 14 5" xfId="1086" xr:uid="{00000000-0005-0000-0000-000051090000}"/>
    <cellStyle name="Normal 2 14 6" xfId="1087" xr:uid="{00000000-0005-0000-0000-000052090000}"/>
    <cellStyle name="Normal 2 14_Daily Report April 2011" xfId="1088" xr:uid="{00000000-0005-0000-0000-000053090000}"/>
    <cellStyle name="Normal 2 15" xfId="1089" xr:uid="{00000000-0005-0000-0000-000054090000}"/>
    <cellStyle name="Normal 2 15 2" xfId="1090" xr:uid="{00000000-0005-0000-0000-000055090000}"/>
    <cellStyle name="Normal 2 15 3" xfId="1091" xr:uid="{00000000-0005-0000-0000-000056090000}"/>
    <cellStyle name="Normal 2 15 4" xfId="1092" xr:uid="{00000000-0005-0000-0000-000057090000}"/>
    <cellStyle name="Normal 2 15 5" xfId="1093" xr:uid="{00000000-0005-0000-0000-000058090000}"/>
    <cellStyle name="Normal 2 15 6" xfId="1094" xr:uid="{00000000-0005-0000-0000-000059090000}"/>
    <cellStyle name="Normal 2 15_Daily Report April 2011" xfId="1095" xr:uid="{00000000-0005-0000-0000-00005A090000}"/>
    <cellStyle name="Normal 2 16" xfId="1096" xr:uid="{00000000-0005-0000-0000-00005B090000}"/>
    <cellStyle name="Normal 2 16 2" xfId="1097" xr:uid="{00000000-0005-0000-0000-00005C090000}"/>
    <cellStyle name="Normal 2 16 3" xfId="1098" xr:uid="{00000000-0005-0000-0000-00005D090000}"/>
    <cellStyle name="Normal 2 16 4" xfId="1099" xr:uid="{00000000-0005-0000-0000-00005E090000}"/>
    <cellStyle name="Normal 2 16 5" xfId="1100" xr:uid="{00000000-0005-0000-0000-00005F090000}"/>
    <cellStyle name="Normal 2 16 6" xfId="1101" xr:uid="{00000000-0005-0000-0000-000060090000}"/>
    <cellStyle name="Normal 2 16_Daily Report April 2011" xfId="1102" xr:uid="{00000000-0005-0000-0000-000061090000}"/>
    <cellStyle name="Normal 2 17" xfId="1103" xr:uid="{00000000-0005-0000-0000-000062090000}"/>
    <cellStyle name="Normal 2 17 2" xfId="1104" xr:uid="{00000000-0005-0000-0000-000063090000}"/>
    <cellStyle name="Normal 2 17 3" xfId="1105" xr:uid="{00000000-0005-0000-0000-000064090000}"/>
    <cellStyle name="Normal 2 17 4" xfId="1106" xr:uid="{00000000-0005-0000-0000-000065090000}"/>
    <cellStyle name="Normal 2 17 5" xfId="1107" xr:uid="{00000000-0005-0000-0000-000066090000}"/>
    <cellStyle name="Normal 2 17 6" xfId="1108" xr:uid="{00000000-0005-0000-0000-000067090000}"/>
    <cellStyle name="Normal 2 17_Daily Report April 2011" xfId="1109" xr:uid="{00000000-0005-0000-0000-000068090000}"/>
    <cellStyle name="Normal 2 18" xfId="1110" xr:uid="{00000000-0005-0000-0000-000069090000}"/>
    <cellStyle name="Normal 2 18 2" xfId="1111" xr:uid="{00000000-0005-0000-0000-00006A090000}"/>
    <cellStyle name="Normal 2 18 3" xfId="1112" xr:uid="{00000000-0005-0000-0000-00006B090000}"/>
    <cellStyle name="Normal 2 18 4" xfId="1113" xr:uid="{00000000-0005-0000-0000-00006C090000}"/>
    <cellStyle name="Normal 2 18 5" xfId="1114" xr:uid="{00000000-0005-0000-0000-00006D090000}"/>
    <cellStyle name="Normal 2 18 6" xfId="1115" xr:uid="{00000000-0005-0000-0000-00006E090000}"/>
    <cellStyle name="Normal 2 18_Daily Report April 2011" xfId="1116" xr:uid="{00000000-0005-0000-0000-00006F090000}"/>
    <cellStyle name="Normal 2 19" xfId="1117" xr:uid="{00000000-0005-0000-0000-000070090000}"/>
    <cellStyle name="Normal 2 19 2" xfId="1118" xr:uid="{00000000-0005-0000-0000-000071090000}"/>
    <cellStyle name="Normal 2 19 3" xfId="1119" xr:uid="{00000000-0005-0000-0000-000072090000}"/>
    <cellStyle name="Normal 2 19 4" xfId="1120" xr:uid="{00000000-0005-0000-0000-000073090000}"/>
    <cellStyle name="Normal 2 19 5" xfId="1121" xr:uid="{00000000-0005-0000-0000-000074090000}"/>
    <cellStyle name="Normal 2 19 6" xfId="1122" xr:uid="{00000000-0005-0000-0000-000075090000}"/>
    <cellStyle name="Normal 2 19_Daily Report April 2011" xfId="1123" xr:uid="{00000000-0005-0000-0000-000076090000}"/>
    <cellStyle name="Normal 2 2" xfId="6" xr:uid="{00000000-0005-0000-0000-000077090000}"/>
    <cellStyle name="Normal 2 2 10" xfId="2655" xr:uid="{00000000-0005-0000-0000-000078090000}"/>
    <cellStyle name="Normal 2 2 11" xfId="2675" xr:uid="{00000000-0005-0000-0000-000079090000}"/>
    <cellStyle name="Normal 2 2 12" xfId="2676" xr:uid="{00000000-0005-0000-0000-00007A090000}"/>
    <cellStyle name="Normal 2 2 13" xfId="2677" xr:uid="{00000000-0005-0000-0000-00007B090000}"/>
    <cellStyle name="Normal 2 2 14" xfId="2678" xr:uid="{00000000-0005-0000-0000-00007C090000}"/>
    <cellStyle name="Normal 2 2 15" xfId="2679" xr:uid="{00000000-0005-0000-0000-00007D090000}"/>
    <cellStyle name="Normal 2 2 2" xfId="217" xr:uid="{00000000-0005-0000-0000-00007E090000}"/>
    <cellStyle name="Normal 2 2 2 2" xfId="218" xr:uid="{00000000-0005-0000-0000-00007F090000}"/>
    <cellStyle name="Normal 2 2 2 2 2" xfId="2378" xr:uid="{00000000-0005-0000-0000-000080090000}"/>
    <cellStyle name="Normal 2 2 2 2 2 2" xfId="2904" xr:uid="{00000000-0005-0000-0000-000081090000}"/>
    <cellStyle name="Normal 2 2 2 2 3" xfId="2575" xr:uid="{00000000-0005-0000-0000-000082090000}"/>
    <cellStyle name="Normal 2 2 2 2 3 2" xfId="3101" xr:uid="{00000000-0005-0000-0000-000083090000}"/>
    <cellStyle name="Normal 2 2 2 2 4" xfId="2759" xr:uid="{00000000-0005-0000-0000-000084090000}"/>
    <cellStyle name="Normal 2 2 3" xfId="1124" xr:uid="{00000000-0005-0000-0000-000085090000}"/>
    <cellStyle name="Normal 2 2 4" xfId="1125" xr:uid="{00000000-0005-0000-0000-000086090000}"/>
    <cellStyle name="Normal 2 2 5" xfId="1126" xr:uid="{00000000-0005-0000-0000-000087090000}"/>
    <cellStyle name="Normal 2 2 6" xfId="1127" xr:uid="{00000000-0005-0000-0000-000088090000}"/>
    <cellStyle name="Normal 2 2 7" xfId="1128" xr:uid="{00000000-0005-0000-0000-000089090000}"/>
    <cellStyle name="Normal 2 2 8" xfId="2377" xr:uid="{00000000-0005-0000-0000-00008A090000}"/>
    <cellStyle name="Normal 2 2 8 2" xfId="2621" xr:uid="{00000000-0005-0000-0000-00008B090000}"/>
    <cellStyle name="Normal 2 2 8 3" xfId="2650" xr:uid="{00000000-0005-0000-0000-00008C090000}"/>
    <cellStyle name="Normal 2 2 8 4" xfId="2903" xr:uid="{00000000-0005-0000-0000-00008D090000}"/>
    <cellStyle name="Normal 2 2 9" xfId="2576" xr:uid="{00000000-0005-0000-0000-00008E090000}"/>
    <cellStyle name="Normal 2 2 9 2" xfId="3102" xr:uid="{00000000-0005-0000-0000-00008F090000}"/>
    <cellStyle name="Normal 2 2_Daily Report April 2011" xfId="1129" xr:uid="{00000000-0005-0000-0000-000090090000}"/>
    <cellStyle name="Normal 2 20" xfId="1130" xr:uid="{00000000-0005-0000-0000-000091090000}"/>
    <cellStyle name="Normal 2 20 2" xfId="1131" xr:uid="{00000000-0005-0000-0000-000092090000}"/>
    <cellStyle name="Normal 2 20 3" xfId="1132" xr:uid="{00000000-0005-0000-0000-000093090000}"/>
    <cellStyle name="Normal 2 20 4" xfId="1133" xr:uid="{00000000-0005-0000-0000-000094090000}"/>
    <cellStyle name="Normal 2 20 5" xfId="1134" xr:uid="{00000000-0005-0000-0000-000095090000}"/>
    <cellStyle name="Normal 2 20 6" xfId="1135" xr:uid="{00000000-0005-0000-0000-000096090000}"/>
    <cellStyle name="Normal 2 20_Daily Report April 2011" xfId="1136" xr:uid="{00000000-0005-0000-0000-000097090000}"/>
    <cellStyle name="Normal 2 21" xfId="1137" xr:uid="{00000000-0005-0000-0000-000098090000}"/>
    <cellStyle name="Normal 2 21 2" xfId="1138" xr:uid="{00000000-0005-0000-0000-000099090000}"/>
    <cellStyle name="Normal 2 21 3" xfId="1139" xr:uid="{00000000-0005-0000-0000-00009A090000}"/>
    <cellStyle name="Normal 2 21 4" xfId="1140" xr:uid="{00000000-0005-0000-0000-00009B090000}"/>
    <cellStyle name="Normal 2 21 5" xfId="1141" xr:uid="{00000000-0005-0000-0000-00009C090000}"/>
    <cellStyle name="Normal 2 21 6" xfId="1142" xr:uid="{00000000-0005-0000-0000-00009D090000}"/>
    <cellStyle name="Normal 2 21_Daily Report April 2011" xfId="1143" xr:uid="{00000000-0005-0000-0000-00009E090000}"/>
    <cellStyle name="Normal 2 22" xfId="1144" xr:uid="{00000000-0005-0000-0000-00009F090000}"/>
    <cellStyle name="Normal 2 22 2" xfId="1145" xr:uid="{00000000-0005-0000-0000-0000A0090000}"/>
    <cellStyle name="Normal 2 22 3" xfId="1146" xr:uid="{00000000-0005-0000-0000-0000A1090000}"/>
    <cellStyle name="Normal 2 22 4" xfId="1147" xr:uid="{00000000-0005-0000-0000-0000A2090000}"/>
    <cellStyle name="Normal 2 22 5" xfId="1148" xr:uid="{00000000-0005-0000-0000-0000A3090000}"/>
    <cellStyle name="Normal 2 22 6" xfId="1149" xr:uid="{00000000-0005-0000-0000-0000A4090000}"/>
    <cellStyle name="Normal 2 22_Daily Report April 2011" xfId="1150" xr:uid="{00000000-0005-0000-0000-0000A5090000}"/>
    <cellStyle name="Normal 2 23" xfId="1151" xr:uid="{00000000-0005-0000-0000-0000A6090000}"/>
    <cellStyle name="Normal 2 23 2" xfId="1152" xr:uid="{00000000-0005-0000-0000-0000A7090000}"/>
    <cellStyle name="Normal 2 23 3" xfId="1153" xr:uid="{00000000-0005-0000-0000-0000A8090000}"/>
    <cellStyle name="Normal 2 23 4" xfId="1154" xr:uid="{00000000-0005-0000-0000-0000A9090000}"/>
    <cellStyle name="Normal 2 23 5" xfId="1155" xr:uid="{00000000-0005-0000-0000-0000AA090000}"/>
    <cellStyle name="Normal 2 23 6" xfId="1156" xr:uid="{00000000-0005-0000-0000-0000AB090000}"/>
    <cellStyle name="Normal 2 23_Daily Report April 2011" xfId="1157" xr:uid="{00000000-0005-0000-0000-0000AC090000}"/>
    <cellStyle name="Normal 2 24" xfId="1158" xr:uid="{00000000-0005-0000-0000-0000AD090000}"/>
    <cellStyle name="Normal 2 24 2" xfId="1159" xr:uid="{00000000-0005-0000-0000-0000AE090000}"/>
    <cellStyle name="Normal 2 24 3" xfId="1160" xr:uid="{00000000-0005-0000-0000-0000AF090000}"/>
    <cellStyle name="Normal 2 24 4" xfId="1161" xr:uid="{00000000-0005-0000-0000-0000B0090000}"/>
    <cellStyle name="Normal 2 24 5" xfId="1162" xr:uid="{00000000-0005-0000-0000-0000B1090000}"/>
    <cellStyle name="Normal 2 24 6" xfId="1163" xr:uid="{00000000-0005-0000-0000-0000B2090000}"/>
    <cellStyle name="Normal 2 24_Daily Report April 2011" xfId="1164" xr:uid="{00000000-0005-0000-0000-0000B3090000}"/>
    <cellStyle name="Normal 2 25" xfId="1165" xr:uid="{00000000-0005-0000-0000-0000B4090000}"/>
    <cellStyle name="Normal 2 25 2" xfId="1166" xr:uid="{00000000-0005-0000-0000-0000B5090000}"/>
    <cellStyle name="Normal 2 25 3" xfId="1167" xr:uid="{00000000-0005-0000-0000-0000B6090000}"/>
    <cellStyle name="Normal 2 25 4" xfId="1168" xr:uid="{00000000-0005-0000-0000-0000B7090000}"/>
    <cellStyle name="Normal 2 25 5" xfId="1169" xr:uid="{00000000-0005-0000-0000-0000B8090000}"/>
    <cellStyle name="Normal 2 25 6" xfId="1170" xr:uid="{00000000-0005-0000-0000-0000B9090000}"/>
    <cellStyle name="Normal 2 25_Daily Report April 2011" xfId="1171" xr:uid="{00000000-0005-0000-0000-0000BA090000}"/>
    <cellStyle name="Normal 2 26" xfId="1172" xr:uid="{00000000-0005-0000-0000-0000BB090000}"/>
    <cellStyle name="Normal 2 26 2" xfId="1173" xr:uid="{00000000-0005-0000-0000-0000BC090000}"/>
    <cellStyle name="Normal 2 26 3" xfId="1174" xr:uid="{00000000-0005-0000-0000-0000BD090000}"/>
    <cellStyle name="Normal 2 26_Daily Report April 2011" xfId="1175" xr:uid="{00000000-0005-0000-0000-0000BE090000}"/>
    <cellStyle name="Normal 2 27" xfId="1176" xr:uid="{00000000-0005-0000-0000-0000BF090000}"/>
    <cellStyle name="Normal 2 28" xfId="1177" xr:uid="{00000000-0005-0000-0000-0000C0090000}"/>
    <cellStyle name="Normal 2 29" xfId="1178" xr:uid="{00000000-0005-0000-0000-0000C1090000}"/>
    <cellStyle name="Normal 2 3" xfId="219" xr:uid="{00000000-0005-0000-0000-0000C2090000}"/>
    <cellStyle name="Normal 2 3 2" xfId="220" xr:uid="{00000000-0005-0000-0000-0000C3090000}"/>
    <cellStyle name="Normal 2 3 2 2" xfId="1179" xr:uid="{00000000-0005-0000-0000-0000C4090000}"/>
    <cellStyle name="Normal 2 3 3" xfId="1180" xr:uid="{00000000-0005-0000-0000-0000C5090000}"/>
    <cellStyle name="Normal 2 3 3 2" xfId="1181" xr:uid="{00000000-0005-0000-0000-0000C6090000}"/>
    <cellStyle name="Normal 2 3 3_Daily Report April 2011" xfId="1182" xr:uid="{00000000-0005-0000-0000-0000C7090000}"/>
    <cellStyle name="Normal 2 3 4" xfId="1183" xr:uid="{00000000-0005-0000-0000-0000C8090000}"/>
    <cellStyle name="Normal 2 3_Daily Report April 2011" xfId="1184" xr:uid="{00000000-0005-0000-0000-0000C9090000}"/>
    <cellStyle name="Normal 2 30" xfId="1185" xr:uid="{00000000-0005-0000-0000-0000CA090000}"/>
    <cellStyle name="Normal 2 31" xfId="1186" xr:uid="{00000000-0005-0000-0000-0000CB090000}"/>
    <cellStyle name="Normal 2 32" xfId="1187" xr:uid="{00000000-0005-0000-0000-0000CC090000}"/>
    <cellStyle name="Normal 2 33" xfId="1188" xr:uid="{00000000-0005-0000-0000-0000CD090000}"/>
    <cellStyle name="Normal 2 34" xfId="1189" xr:uid="{00000000-0005-0000-0000-0000CE090000}"/>
    <cellStyle name="Normal 2 35" xfId="2622" xr:uid="{00000000-0005-0000-0000-0000CF090000}"/>
    <cellStyle name="Normal 2 35 2" xfId="3146" xr:uid="{00000000-0005-0000-0000-0000D0090000}"/>
    <cellStyle name="Normal 2 35 3" xfId="4641" xr:uid="{00000000-0005-0000-0000-0000D1090000}"/>
    <cellStyle name="Normal 2 36" xfId="2656" xr:uid="{00000000-0005-0000-0000-0000D2090000}"/>
    <cellStyle name="Normal 2 36 2" xfId="3177" xr:uid="{00000000-0005-0000-0000-0000D3090000}"/>
    <cellStyle name="Normal 2 36 3" xfId="4640" xr:uid="{00000000-0005-0000-0000-0000D4090000}"/>
    <cellStyle name="Normal 2 37" xfId="2680" xr:uid="{00000000-0005-0000-0000-0000D5090000}"/>
    <cellStyle name="Normal 2 37 2" xfId="3187" xr:uid="{00000000-0005-0000-0000-0000D6090000}"/>
    <cellStyle name="Normal 2 37 3" xfId="4642" xr:uid="{00000000-0005-0000-0000-0000D7090000}"/>
    <cellStyle name="Normal 2 38" xfId="2681" xr:uid="{00000000-0005-0000-0000-0000D8090000}"/>
    <cellStyle name="Normal 2 38 2" xfId="3188" xr:uid="{00000000-0005-0000-0000-0000D9090000}"/>
    <cellStyle name="Normal 2 38 3" xfId="4633" xr:uid="{00000000-0005-0000-0000-0000DA090000}"/>
    <cellStyle name="Normal 2 39" xfId="2682" xr:uid="{00000000-0005-0000-0000-0000DB090000}"/>
    <cellStyle name="Normal 2 39 2" xfId="3189" xr:uid="{00000000-0005-0000-0000-0000DC090000}"/>
    <cellStyle name="Normal 2 39 3" xfId="4657" xr:uid="{00000000-0005-0000-0000-0000DD090000}"/>
    <cellStyle name="Normal 2 4" xfId="1190" xr:uid="{00000000-0005-0000-0000-0000DE090000}"/>
    <cellStyle name="Normal 2 4 2" xfId="1191" xr:uid="{00000000-0005-0000-0000-0000DF090000}"/>
    <cellStyle name="Normal 2 4 2 2" xfId="1192" xr:uid="{00000000-0005-0000-0000-0000E0090000}"/>
    <cellStyle name="Normal 2 4 3" xfId="1193" xr:uid="{00000000-0005-0000-0000-0000E1090000}"/>
    <cellStyle name="Normal 2 4 3 2" xfId="1194" xr:uid="{00000000-0005-0000-0000-0000E2090000}"/>
    <cellStyle name="Normal 2 4 3_Daily Report April 2011" xfId="1195" xr:uid="{00000000-0005-0000-0000-0000E3090000}"/>
    <cellStyle name="Normal 2 4 4" xfId="1196" xr:uid="{00000000-0005-0000-0000-0000E4090000}"/>
    <cellStyle name="Normal 2 4_Daily Report April 2011" xfId="1197" xr:uid="{00000000-0005-0000-0000-0000E5090000}"/>
    <cellStyle name="Normal 2 40" xfId="2683" xr:uid="{00000000-0005-0000-0000-0000E6090000}"/>
    <cellStyle name="Normal 2 40 2" xfId="3190" xr:uid="{00000000-0005-0000-0000-0000E7090000}"/>
    <cellStyle name="Normal 2 40 3" xfId="4660" xr:uid="{00000000-0005-0000-0000-0000E8090000}"/>
    <cellStyle name="Normal 2 41" xfId="2684" xr:uid="{00000000-0005-0000-0000-0000E9090000}"/>
    <cellStyle name="Normal 2 41 2" xfId="3191" xr:uid="{00000000-0005-0000-0000-0000EA090000}"/>
    <cellStyle name="Normal 2 41 3" xfId="4537" xr:uid="{00000000-0005-0000-0000-0000EB090000}"/>
    <cellStyle name="Normal 2 42" xfId="2758" xr:uid="{00000000-0005-0000-0000-0000EC090000}"/>
    <cellStyle name="Normal 2 42 2" xfId="4647" xr:uid="{00000000-0005-0000-0000-0000ED090000}"/>
    <cellStyle name="Normal 2 43" xfId="4646" xr:uid="{00000000-0005-0000-0000-0000EE090000}"/>
    <cellStyle name="Normal 2 44" xfId="4535" xr:uid="{00000000-0005-0000-0000-0000EF090000}"/>
    <cellStyle name="Normal 2 5" xfId="1198" xr:uid="{00000000-0005-0000-0000-0000F0090000}"/>
    <cellStyle name="Normal 2 5 2" xfId="1199" xr:uid="{00000000-0005-0000-0000-0000F1090000}"/>
    <cellStyle name="Normal 2 5 2 2" xfId="1200" xr:uid="{00000000-0005-0000-0000-0000F2090000}"/>
    <cellStyle name="Normal 2 5 3" xfId="1201" xr:uid="{00000000-0005-0000-0000-0000F3090000}"/>
    <cellStyle name="Normal 2 5 3 2" xfId="1202" xr:uid="{00000000-0005-0000-0000-0000F4090000}"/>
    <cellStyle name="Normal 2 5 3_Daily Report April 2011" xfId="1203" xr:uid="{00000000-0005-0000-0000-0000F5090000}"/>
    <cellStyle name="Normal 2 5 4" xfId="1204" xr:uid="{00000000-0005-0000-0000-0000F6090000}"/>
    <cellStyle name="Normal 2 5_Daily Report April 2011" xfId="1205" xr:uid="{00000000-0005-0000-0000-0000F7090000}"/>
    <cellStyle name="Normal 2 6" xfId="1206" xr:uid="{00000000-0005-0000-0000-0000F8090000}"/>
    <cellStyle name="Normal 2 6 2" xfId="1207" xr:uid="{00000000-0005-0000-0000-0000F9090000}"/>
    <cellStyle name="Normal 2 6 2 2" xfId="1208" xr:uid="{00000000-0005-0000-0000-0000FA090000}"/>
    <cellStyle name="Normal 2 6 3" xfId="1209" xr:uid="{00000000-0005-0000-0000-0000FB090000}"/>
    <cellStyle name="Normal 2 6 3 2" xfId="1210" xr:uid="{00000000-0005-0000-0000-0000FC090000}"/>
    <cellStyle name="Normal 2 6 3_Daily Report April 2011" xfId="1211" xr:uid="{00000000-0005-0000-0000-0000FD090000}"/>
    <cellStyle name="Normal 2 6 4" xfId="1212" xr:uid="{00000000-0005-0000-0000-0000FE090000}"/>
    <cellStyle name="Normal 2 6_Daily Report April 2011" xfId="1213" xr:uid="{00000000-0005-0000-0000-0000FF090000}"/>
    <cellStyle name="Normal 2 7" xfId="1214" xr:uid="{00000000-0005-0000-0000-0000000A0000}"/>
    <cellStyle name="Normal 2 7 2" xfId="1215" xr:uid="{00000000-0005-0000-0000-0000010A0000}"/>
    <cellStyle name="Normal 2 7 2 2" xfId="1216" xr:uid="{00000000-0005-0000-0000-0000020A0000}"/>
    <cellStyle name="Normal 2 7 3" xfId="1217" xr:uid="{00000000-0005-0000-0000-0000030A0000}"/>
    <cellStyle name="Normal 2 7 3 2" xfId="1218" xr:uid="{00000000-0005-0000-0000-0000040A0000}"/>
    <cellStyle name="Normal 2 7 3_Daily Report April 2011" xfId="1219" xr:uid="{00000000-0005-0000-0000-0000050A0000}"/>
    <cellStyle name="Normal 2 7 4" xfId="1220" xr:uid="{00000000-0005-0000-0000-0000060A0000}"/>
    <cellStyle name="Normal 2 7_Daily Report April 2011" xfId="1221" xr:uid="{00000000-0005-0000-0000-0000070A0000}"/>
    <cellStyle name="Normal 2 8" xfId="1222" xr:uid="{00000000-0005-0000-0000-0000080A0000}"/>
    <cellStyle name="Normal 2 8 2" xfId="1223" xr:uid="{00000000-0005-0000-0000-0000090A0000}"/>
    <cellStyle name="Normal 2 8 3" xfId="1224" xr:uid="{00000000-0005-0000-0000-00000A0A0000}"/>
    <cellStyle name="Normal 2 8 4" xfId="1225" xr:uid="{00000000-0005-0000-0000-00000B0A0000}"/>
    <cellStyle name="Normal 2 8 5" xfId="1226" xr:uid="{00000000-0005-0000-0000-00000C0A0000}"/>
    <cellStyle name="Normal 2 8 6" xfId="1227" xr:uid="{00000000-0005-0000-0000-00000D0A0000}"/>
    <cellStyle name="Normal 2 8_Daily Report April 2011" xfId="1228" xr:uid="{00000000-0005-0000-0000-00000E0A0000}"/>
    <cellStyle name="Normal 2 9" xfId="1229" xr:uid="{00000000-0005-0000-0000-00000F0A0000}"/>
    <cellStyle name="Normal 2 9 2" xfId="1230" xr:uid="{00000000-0005-0000-0000-0000100A0000}"/>
    <cellStyle name="Normal 2 9 3" xfId="1231" xr:uid="{00000000-0005-0000-0000-0000110A0000}"/>
    <cellStyle name="Normal 2 9 4" xfId="1232" xr:uid="{00000000-0005-0000-0000-0000120A0000}"/>
    <cellStyle name="Normal 2 9 5" xfId="1233" xr:uid="{00000000-0005-0000-0000-0000130A0000}"/>
    <cellStyle name="Normal 2 9 6" xfId="1234" xr:uid="{00000000-0005-0000-0000-0000140A0000}"/>
    <cellStyle name="Normal 2 9_Daily Report April 2011" xfId="1235" xr:uid="{00000000-0005-0000-0000-0000150A0000}"/>
    <cellStyle name="Normal 2_15th Airtime Stocks" xfId="221" xr:uid="{00000000-0005-0000-0000-0000160A0000}"/>
    <cellStyle name="Normal 20" xfId="222" xr:uid="{00000000-0005-0000-0000-0000170A0000}"/>
    <cellStyle name="Normal 20 2" xfId="223" xr:uid="{00000000-0005-0000-0000-0000180A0000}"/>
    <cellStyle name="Normal 20 2 2" xfId="2380" xr:uid="{00000000-0005-0000-0000-0000190A0000}"/>
    <cellStyle name="Normal 20 2 2 2" xfId="2906" xr:uid="{00000000-0005-0000-0000-00001A0A0000}"/>
    <cellStyle name="Normal 20 2 3" xfId="2573" xr:uid="{00000000-0005-0000-0000-00001B0A0000}"/>
    <cellStyle name="Normal 20 2 3 2" xfId="3099" xr:uid="{00000000-0005-0000-0000-00001C0A0000}"/>
    <cellStyle name="Normal 20 2 4" xfId="2761" xr:uid="{00000000-0005-0000-0000-00001D0A0000}"/>
    <cellStyle name="Normal 20 3" xfId="2379" xr:uid="{00000000-0005-0000-0000-00001E0A0000}"/>
    <cellStyle name="Normal 20 3 2" xfId="2905" xr:uid="{00000000-0005-0000-0000-00001F0A0000}"/>
    <cellStyle name="Normal 20 4" xfId="2574" xr:uid="{00000000-0005-0000-0000-0000200A0000}"/>
    <cellStyle name="Normal 20 4 2" xfId="3100" xr:uid="{00000000-0005-0000-0000-0000210A0000}"/>
    <cellStyle name="Normal 20 5" xfId="2760" xr:uid="{00000000-0005-0000-0000-0000220A0000}"/>
    <cellStyle name="Normal 21" xfId="224" xr:uid="{00000000-0005-0000-0000-0000230A0000}"/>
    <cellStyle name="Normal 21 2" xfId="2381" xr:uid="{00000000-0005-0000-0000-0000240A0000}"/>
    <cellStyle name="Normal 21 2 2" xfId="2907" xr:uid="{00000000-0005-0000-0000-0000250A0000}"/>
    <cellStyle name="Normal 21 3" xfId="2572" xr:uid="{00000000-0005-0000-0000-0000260A0000}"/>
    <cellStyle name="Normal 21 3 2" xfId="3098" xr:uid="{00000000-0005-0000-0000-0000270A0000}"/>
    <cellStyle name="Normal 21 4" xfId="2762" xr:uid="{00000000-0005-0000-0000-0000280A0000}"/>
    <cellStyle name="Normal 22" xfId="225" xr:uid="{00000000-0005-0000-0000-0000290A0000}"/>
    <cellStyle name="Normal 22 2" xfId="2382" xr:uid="{00000000-0005-0000-0000-00002A0A0000}"/>
    <cellStyle name="Normal 22 2 2" xfId="2908" xr:uid="{00000000-0005-0000-0000-00002B0A0000}"/>
    <cellStyle name="Normal 22 3" xfId="2571" xr:uid="{00000000-0005-0000-0000-00002C0A0000}"/>
    <cellStyle name="Normal 22 3 2" xfId="3097" xr:uid="{00000000-0005-0000-0000-00002D0A0000}"/>
    <cellStyle name="Normal 22 4" xfId="2763" xr:uid="{00000000-0005-0000-0000-00002E0A0000}"/>
    <cellStyle name="Normal 23" xfId="226" xr:uid="{00000000-0005-0000-0000-00002F0A0000}"/>
    <cellStyle name="Normal 23 10" xfId="3282" xr:uid="{00000000-0005-0000-0000-0000300A0000}"/>
    <cellStyle name="Normal 23 11" xfId="3293" xr:uid="{00000000-0005-0000-0000-0000310A0000}"/>
    <cellStyle name="Normal 23 12" xfId="3303" xr:uid="{00000000-0005-0000-0000-0000320A0000}"/>
    <cellStyle name="Normal 23 13" xfId="3313" xr:uid="{00000000-0005-0000-0000-0000330A0000}"/>
    <cellStyle name="Normal 23 14" xfId="3689" xr:uid="{00000000-0005-0000-0000-0000340A0000}"/>
    <cellStyle name="Normal 23 15" xfId="3698" xr:uid="{00000000-0005-0000-0000-0000350A0000}"/>
    <cellStyle name="Normal 23 16" xfId="3707" xr:uid="{00000000-0005-0000-0000-0000360A0000}"/>
    <cellStyle name="Normal 23 17" xfId="3718" xr:uid="{00000000-0005-0000-0000-0000370A0000}"/>
    <cellStyle name="Normal 23 2" xfId="227" xr:uid="{00000000-0005-0000-0000-0000380A0000}"/>
    <cellStyle name="Normal 23 3" xfId="2383" xr:uid="{00000000-0005-0000-0000-0000390A0000}"/>
    <cellStyle name="Normal 23 3 2" xfId="2909" xr:uid="{00000000-0005-0000-0000-00003A0A0000}"/>
    <cellStyle name="Normal 23 4" xfId="2570" xr:uid="{00000000-0005-0000-0000-00003B0A0000}"/>
    <cellStyle name="Normal 23 4 2" xfId="3096" xr:uid="{00000000-0005-0000-0000-00003C0A0000}"/>
    <cellStyle name="Normal 23 5" xfId="2764" xr:uid="{00000000-0005-0000-0000-00003D0A0000}"/>
    <cellStyle name="Normal 23 6" xfId="3241" xr:uid="{00000000-0005-0000-0000-00003E0A0000}"/>
    <cellStyle name="Normal 23 7" xfId="3250" xr:uid="{00000000-0005-0000-0000-00003F0A0000}"/>
    <cellStyle name="Normal 23 8" xfId="3259" xr:uid="{00000000-0005-0000-0000-0000400A0000}"/>
    <cellStyle name="Normal 23 9" xfId="3273" xr:uid="{00000000-0005-0000-0000-0000410A0000}"/>
    <cellStyle name="Normal 24" xfId="228" xr:uid="{00000000-0005-0000-0000-0000420A0000}"/>
    <cellStyle name="Normal 24 2" xfId="2384" xr:uid="{00000000-0005-0000-0000-0000430A0000}"/>
    <cellStyle name="Normal 24 2 2" xfId="2910" xr:uid="{00000000-0005-0000-0000-0000440A0000}"/>
    <cellStyle name="Normal 24 3" xfId="2569" xr:uid="{00000000-0005-0000-0000-0000450A0000}"/>
    <cellStyle name="Normal 24 3 2" xfId="3095" xr:uid="{00000000-0005-0000-0000-0000460A0000}"/>
    <cellStyle name="Normal 24 4" xfId="2765" xr:uid="{00000000-0005-0000-0000-0000470A0000}"/>
    <cellStyle name="Normal 25" xfId="8" xr:uid="{00000000-0005-0000-0000-0000480A0000}"/>
    <cellStyle name="Normal 26" xfId="229" xr:uid="{00000000-0005-0000-0000-0000490A0000}"/>
    <cellStyle name="Normal 26 2" xfId="2385" xr:uid="{00000000-0005-0000-0000-00004A0A0000}"/>
    <cellStyle name="Normal 26 2 2" xfId="2911" xr:uid="{00000000-0005-0000-0000-00004B0A0000}"/>
    <cellStyle name="Normal 26 3" xfId="2568" xr:uid="{00000000-0005-0000-0000-00004C0A0000}"/>
    <cellStyle name="Normal 26 3 2" xfId="3094" xr:uid="{00000000-0005-0000-0000-00004D0A0000}"/>
    <cellStyle name="Normal 26 4" xfId="2766" xr:uid="{00000000-0005-0000-0000-00004E0A0000}"/>
    <cellStyle name="Normal 27" xfId="230" xr:uid="{00000000-0005-0000-0000-00004F0A0000}"/>
    <cellStyle name="Normal 27 2" xfId="2386" xr:uid="{00000000-0005-0000-0000-0000500A0000}"/>
    <cellStyle name="Normal 27 2 2" xfId="2912" xr:uid="{00000000-0005-0000-0000-0000510A0000}"/>
    <cellStyle name="Normal 27 3" xfId="2567" xr:uid="{00000000-0005-0000-0000-0000520A0000}"/>
    <cellStyle name="Normal 27 3 2" xfId="3093" xr:uid="{00000000-0005-0000-0000-0000530A0000}"/>
    <cellStyle name="Normal 27 4" xfId="2767" xr:uid="{00000000-0005-0000-0000-0000540A0000}"/>
    <cellStyle name="Normal 28" xfId="231" xr:uid="{00000000-0005-0000-0000-0000550A0000}"/>
    <cellStyle name="Normal 28 2" xfId="2387" xr:uid="{00000000-0005-0000-0000-0000560A0000}"/>
    <cellStyle name="Normal 28 2 2" xfId="2913" xr:uid="{00000000-0005-0000-0000-0000570A0000}"/>
    <cellStyle name="Normal 28 3" xfId="2566" xr:uid="{00000000-0005-0000-0000-0000580A0000}"/>
    <cellStyle name="Normal 28 3 2" xfId="3092" xr:uid="{00000000-0005-0000-0000-0000590A0000}"/>
    <cellStyle name="Normal 28 4" xfId="2768" xr:uid="{00000000-0005-0000-0000-00005A0A0000}"/>
    <cellStyle name="Normal 29" xfId="232" xr:uid="{00000000-0005-0000-0000-00005B0A0000}"/>
    <cellStyle name="Normal 29 2" xfId="2388" xr:uid="{00000000-0005-0000-0000-00005C0A0000}"/>
    <cellStyle name="Normal 29 2 2" xfId="2914" xr:uid="{00000000-0005-0000-0000-00005D0A0000}"/>
    <cellStyle name="Normal 29 3" xfId="2565" xr:uid="{00000000-0005-0000-0000-00005E0A0000}"/>
    <cellStyle name="Normal 29 3 2" xfId="3091" xr:uid="{00000000-0005-0000-0000-00005F0A0000}"/>
    <cellStyle name="Normal 29 4" xfId="2769" xr:uid="{00000000-0005-0000-0000-0000600A0000}"/>
    <cellStyle name="Normal 3" xfId="233" xr:uid="{00000000-0005-0000-0000-0000610A0000}"/>
    <cellStyle name="Normal 3 10" xfId="1236" xr:uid="{00000000-0005-0000-0000-0000620A0000}"/>
    <cellStyle name="Normal 3 11" xfId="1237" xr:uid="{00000000-0005-0000-0000-0000630A0000}"/>
    <cellStyle name="Normal 3 12" xfId="1238" xr:uid="{00000000-0005-0000-0000-0000640A0000}"/>
    <cellStyle name="Normal 3 13" xfId="1239" xr:uid="{00000000-0005-0000-0000-0000650A0000}"/>
    <cellStyle name="Normal 3 14" xfId="1240" xr:uid="{00000000-0005-0000-0000-0000660A0000}"/>
    <cellStyle name="Normal 3 15" xfId="1241" xr:uid="{00000000-0005-0000-0000-0000670A0000}"/>
    <cellStyle name="Normal 3 16" xfId="1242" xr:uid="{00000000-0005-0000-0000-0000680A0000}"/>
    <cellStyle name="Normal 3 17" xfId="1243" xr:uid="{00000000-0005-0000-0000-0000690A0000}"/>
    <cellStyle name="Normal 3 18" xfId="1244" xr:uid="{00000000-0005-0000-0000-00006A0A0000}"/>
    <cellStyle name="Normal 3 19" xfId="1245" xr:uid="{00000000-0005-0000-0000-00006B0A0000}"/>
    <cellStyle name="Normal 3 2" xfId="234" xr:uid="{00000000-0005-0000-0000-00006C0A0000}"/>
    <cellStyle name="Normal 3 20" xfId="1246" xr:uid="{00000000-0005-0000-0000-00006D0A0000}"/>
    <cellStyle name="Normal 3 21" xfId="1247" xr:uid="{00000000-0005-0000-0000-00006E0A0000}"/>
    <cellStyle name="Normal 3 22" xfId="1248" xr:uid="{00000000-0005-0000-0000-00006F0A0000}"/>
    <cellStyle name="Normal 3 23" xfId="1249" xr:uid="{00000000-0005-0000-0000-0000700A0000}"/>
    <cellStyle name="Normal 3 24" xfId="1250" xr:uid="{00000000-0005-0000-0000-0000710A0000}"/>
    <cellStyle name="Normal 3 25" xfId="1251" xr:uid="{00000000-0005-0000-0000-0000720A0000}"/>
    <cellStyle name="Normal 3 26" xfId="1252" xr:uid="{00000000-0005-0000-0000-0000730A0000}"/>
    <cellStyle name="Normal 3 27" xfId="1253" xr:uid="{00000000-0005-0000-0000-0000740A0000}"/>
    <cellStyle name="Normal 3 28" xfId="1254" xr:uid="{00000000-0005-0000-0000-0000750A0000}"/>
    <cellStyle name="Normal 3 29" xfId="1255" xr:uid="{00000000-0005-0000-0000-0000760A0000}"/>
    <cellStyle name="Normal 3 3" xfId="235" xr:uid="{00000000-0005-0000-0000-0000770A0000}"/>
    <cellStyle name="Normal 3 30" xfId="1256" xr:uid="{00000000-0005-0000-0000-0000780A0000}"/>
    <cellStyle name="Normal 3 31" xfId="1257" xr:uid="{00000000-0005-0000-0000-0000790A0000}"/>
    <cellStyle name="Normal 3 32" xfId="1258" xr:uid="{00000000-0005-0000-0000-00007A0A0000}"/>
    <cellStyle name="Normal 3 33" xfId="1259" xr:uid="{00000000-0005-0000-0000-00007B0A0000}"/>
    <cellStyle name="Normal 3 34" xfId="2389" xr:uid="{00000000-0005-0000-0000-00007C0A0000}"/>
    <cellStyle name="Normal 3 34 2" xfId="2915" xr:uid="{00000000-0005-0000-0000-00007D0A0000}"/>
    <cellStyle name="Normal 3 35" xfId="2564" xr:uid="{00000000-0005-0000-0000-00007E0A0000}"/>
    <cellStyle name="Normal 3 35 2" xfId="3090" xr:uid="{00000000-0005-0000-0000-00007F0A0000}"/>
    <cellStyle name="Normal 3 36" xfId="2770" xr:uid="{00000000-0005-0000-0000-0000800A0000}"/>
    <cellStyle name="Normal 3 4" xfId="236" xr:uid="{00000000-0005-0000-0000-0000810A0000}"/>
    <cellStyle name="Normal 3 5" xfId="1260" xr:uid="{00000000-0005-0000-0000-0000820A0000}"/>
    <cellStyle name="Normal 3 6" xfId="1261" xr:uid="{00000000-0005-0000-0000-0000830A0000}"/>
    <cellStyle name="Normal 3 7" xfId="1262" xr:uid="{00000000-0005-0000-0000-0000840A0000}"/>
    <cellStyle name="Normal 3 8" xfId="1263" xr:uid="{00000000-0005-0000-0000-0000850A0000}"/>
    <cellStyle name="Normal 3 9" xfId="1264" xr:uid="{00000000-0005-0000-0000-0000860A0000}"/>
    <cellStyle name="Normal 3_APRIL DR" xfId="237" xr:uid="{00000000-0005-0000-0000-0000870A0000}"/>
    <cellStyle name="Normal 30" xfId="238" xr:uid="{00000000-0005-0000-0000-0000880A0000}"/>
    <cellStyle name="Normal 30 2" xfId="2390" xr:uid="{00000000-0005-0000-0000-0000890A0000}"/>
    <cellStyle name="Normal 30 2 2" xfId="2916" xr:uid="{00000000-0005-0000-0000-00008A0A0000}"/>
    <cellStyle name="Normal 30 3" xfId="2563" xr:uid="{00000000-0005-0000-0000-00008B0A0000}"/>
    <cellStyle name="Normal 30 3 2" xfId="3089" xr:uid="{00000000-0005-0000-0000-00008C0A0000}"/>
    <cellStyle name="Normal 30 4" xfId="2771" xr:uid="{00000000-0005-0000-0000-00008D0A0000}"/>
    <cellStyle name="Normal 31" xfId="239" xr:uid="{00000000-0005-0000-0000-00008E0A0000}"/>
    <cellStyle name="Normal 31 2" xfId="2391" xr:uid="{00000000-0005-0000-0000-00008F0A0000}"/>
    <cellStyle name="Normal 31 2 2" xfId="2917" xr:uid="{00000000-0005-0000-0000-0000900A0000}"/>
    <cellStyle name="Normal 31 3" xfId="2562" xr:uid="{00000000-0005-0000-0000-0000910A0000}"/>
    <cellStyle name="Normal 31 3 2" xfId="3088" xr:uid="{00000000-0005-0000-0000-0000920A0000}"/>
    <cellStyle name="Normal 31 4" xfId="2772" xr:uid="{00000000-0005-0000-0000-0000930A0000}"/>
    <cellStyle name="Normal 32" xfId="240" xr:uid="{00000000-0005-0000-0000-0000940A0000}"/>
    <cellStyle name="Normal 32 2" xfId="2392" xr:uid="{00000000-0005-0000-0000-0000950A0000}"/>
    <cellStyle name="Normal 32 2 2" xfId="2918" xr:uid="{00000000-0005-0000-0000-0000960A0000}"/>
    <cellStyle name="Normal 32 3" xfId="2561" xr:uid="{00000000-0005-0000-0000-0000970A0000}"/>
    <cellStyle name="Normal 32 3 2" xfId="3087" xr:uid="{00000000-0005-0000-0000-0000980A0000}"/>
    <cellStyle name="Normal 32 4" xfId="2773" xr:uid="{00000000-0005-0000-0000-0000990A0000}"/>
    <cellStyle name="Normal 33" xfId="241" xr:uid="{00000000-0005-0000-0000-00009A0A0000}"/>
    <cellStyle name="Normal 33 2" xfId="2393" xr:uid="{00000000-0005-0000-0000-00009B0A0000}"/>
    <cellStyle name="Normal 33 2 2" xfId="2919" xr:uid="{00000000-0005-0000-0000-00009C0A0000}"/>
    <cellStyle name="Normal 33 3" xfId="2560" xr:uid="{00000000-0005-0000-0000-00009D0A0000}"/>
    <cellStyle name="Normal 33 3 2" xfId="3086" xr:uid="{00000000-0005-0000-0000-00009E0A0000}"/>
    <cellStyle name="Normal 33 4" xfId="2774" xr:uid="{00000000-0005-0000-0000-00009F0A0000}"/>
    <cellStyle name="Normal 34" xfId="5" xr:uid="{00000000-0005-0000-0000-0000A00A0000}"/>
    <cellStyle name="Normal 34 2" xfId="242" xr:uid="{00000000-0005-0000-0000-0000A10A0000}"/>
    <cellStyle name="Normal 34 2 2" xfId="2394" xr:uid="{00000000-0005-0000-0000-0000A20A0000}"/>
    <cellStyle name="Normal 34 2 2 2" xfId="2920" xr:uid="{00000000-0005-0000-0000-0000A30A0000}"/>
    <cellStyle name="Normal 34 2 3" xfId="2559" xr:uid="{00000000-0005-0000-0000-0000A40A0000}"/>
    <cellStyle name="Normal 34 2 3 2" xfId="3085" xr:uid="{00000000-0005-0000-0000-0000A50A0000}"/>
    <cellStyle name="Normal 34 2 4" xfId="2775" xr:uid="{00000000-0005-0000-0000-0000A60A0000}"/>
    <cellStyle name="Normal 34 3" xfId="2358" xr:uid="{00000000-0005-0000-0000-0000A70A0000}"/>
    <cellStyle name="Normal 34 3 2" xfId="2885" xr:uid="{00000000-0005-0000-0000-0000A80A0000}"/>
    <cellStyle name="Normal 34 4" xfId="2431" xr:uid="{00000000-0005-0000-0000-0000A90A0000}"/>
    <cellStyle name="Normal 34 4 2" xfId="2957" xr:uid="{00000000-0005-0000-0000-0000AA0A0000}"/>
    <cellStyle name="Normal 34 5" xfId="2740" xr:uid="{00000000-0005-0000-0000-0000AB0A0000}"/>
    <cellStyle name="Normal 35" xfId="288" xr:uid="{00000000-0005-0000-0000-0000AC0A0000}"/>
    <cellStyle name="Normal 35 2" xfId="2433" xr:uid="{00000000-0005-0000-0000-0000AD0A0000}"/>
    <cellStyle name="Normal 35 2 2" xfId="2959" xr:uid="{00000000-0005-0000-0000-0000AE0A0000}"/>
    <cellStyle name="Normal 35 3" xfId="2522" xr:uid="{00000000-0005-0000-0000-0000AF0A0000}"/>
    <cellStyle name="Normal 35 3 2" xfId="3048" xr:uid="{00000000-0005-0000-0000-0000B00A0000}"/>
    <cellStyle name="Normal 35 4" xfId="2812" xr:uid="{00000000-0005-0000-0000-0000B10A0000}"/>
    <cellStyle name="Normal 36" xfId="292" xr:uid="{00000000-0005-0000-0000-0000B20A0000}"/>
    <cellStyle name="Normal 36 2" xfId="2436" xr:uid="{00000000-0005-0000-0000-0000B30A0000}"/>
    <cellStyle name="Normal 36 2 2" xfId="2962" xr:uid="{00000000-0005-0000-0000-0000B40A0000}"/>
    <cellStyle name="Normal 36 3" xfId="2519" xr:uid="{00000000-0005-0000-0000-0000B50A0000}"/>
    <cellStyle name="Normal 36 3 2" xfId="3045" xr:uid="{00000000-0005-0000-0000-0000B60A0000}"/>
    <cellStyle name="Normal 36 4" xfId="2815" xr:uid="{00000000-0005-0000-0000-0000B70A0000}"/>
    <cellStyle name="Normal 37" xfId="293" xr:uid="{00000000-0005-0000-0000-0000B80A0000}"/>
    <cellStyle name="Normal 37 2" xfId="2339" xr:uid="{00000000-0005-0000-0000-0000B90A0000}"/>
    <cellStyle name="Normal 37 2 2" xfId="2602" xr:uid="{00000000-0005-0000-0000-0000BA0A0000}"/>
    <cellStyle name="Normal 37 2 2 2" xfId="3128" xr:uid="{00000000-0005-0000-0000-0000BB0A0000}"/>
    <cellStyle name="Normal 37 2 3" xfId="2632" xr:uid="{00000000-0005-0000-0000-0000BC0A0000}"/>
    <cellStyle name="Normal 37 2 3 2" xfId="3156" xr:uid="{00000000-0005-0000-0000-0000BD0A0000}"/>
    <cellStyle name="Normal 37 2 4" xfId="2866" xr:uid="{00000000-0005-0000-0000-0000BE0A0000}"/>
    <cellStyle name="Normal 37 3" xfId="2437" xr:uid="{00000000-0005-0000-0000-0000BF0A0000}"/>
    <cellStyle name="Normal 37 3 2" xfId="2963" xr:uid="{00000000-0005-0000-0000-0000C00A0000}"/>
    <cellStyle name="Normal 37 4" xfId="2518" xr:uid="{00000000-0005-0000-0000-0000C10A0000}"/>
    <cellStyle name="Normal 37 4 2" xfId="3044" xr:uid="{00000000-0005-0000-0000-0000C20A0000}"/>
    <cellStyle name="Normal 37 5" xfId="2653" xr:uid="{00000000-0005-0000-0000-0000C30A0000}"/>
    <cellStyle name="Normal 37 5 2" xfId="2669" xr:uid="{00000000-0005-0000-0000-0000C40A0000}"/>
    <cellStyle name="Normal 37 5 2 2" xfId="3186" xr:uid="{00000000-0005-0000-0000-0000C50A0000}"/>
    <cellStyle name="Normal 37 5 3" xfId="3176" xr:uid="{00000000-0005-0000-0000-0000C60A0000}"/>
    <cellStyle name="Normal 37 5 4" xfId="3267" xr:uid="{00000000-0005-0000-0000-0000C70A0000}"/>
    <cellStyle name="Normal 37 6" xfId="2816" xr:uid="{00000000-0005-0000-0000-0000C80A0000}"/>
    <cellStyle name="Normal 38" xfId="296" xr:uid="{00000000-0005-0000-0000-0000C90A0000}"/>
    <cellStyle name="Normal 38 2" xfId="2440" xr:uid="{00000000-0005-0000-0000-0000CA0A0000}"/>
    <cellStyle name="Normal 38 2 2" xfId="2966" xr:uid="{00000000-0005-0000-0000-0000CB0A0000}"/>
    <cellStyle name="Normal 38 3" xfId="2515" xr:uid="{00000000-0005-0000-0000-0000CC0A0000}"/>
    <cellStyle name="Normal 38 3 2" xfId="3041" xr:uid="{00000000-0005-0000-0000-0000CD0A0000}"/>
    <cellStyle name="Normal 38 4" xfId="2819" xr:uid="{00000000-0005-0000-0000-0000CE0A0000}"/>
    <cellStyle name="Normal 39" xfId="298" xr:uid="{00000000-0005-0000-0000-0000CF0A0000}"/>
    <cellStyle name="Normal 39 2" xfId="2442" xr:uid="{00000000-0005-0000-0000-0000D00A0000}"/>
    <cellStyle name="Normal 39 2 2" xfId="2968" xr:uid="{00000000-0005-0000-0000-0000D10A0000}"/>
    <cellStyle name="Normal 39 3" xfId="2513" xr:uid="{00000000-0005-0000-0000-0000D20A0000}"/>
    <cellStyle name="Normal 39 3 2" xfId="3039" xr:uid="{00000000-0005-0000-0000-0000D30A0000}"/>
    <cellStyle name="Normal 39 4" xfId="2821" xr:uid="{00000000-0005-0000-0000-0000D40A0000}"/>
    <cellStyle name="Normal 4" xfId="243" xr:uid="{00000000-0005-0000-0000-0000D50A0000}"/>
    <cellStyle name="Normal 4 10" xfId="1265" xr:uid="{00000000-0005-0000-0000-0000D60A0000}"/>
    <cellStyle name="Normal 4 10 2" xfId="1266" xr:uid="{00000000-0005-0000-0000-0000D70A0000}"/>
    <cellStyle name="Normal 4 10 3" xfId="1267" xr:uid="{00000000-0005-0000-0000-0000D80A0000}"/>
    <cellStyle name="Normal 4 10 4" xfId="1268" xr:uid="{00000000-0005-0000-0000-0000D90A0000}"/>
    <cellStyle name="Normal 4 10 5" xfId="1269" xr:uid="{00000000-0005-0000-0000-0000DA0A0000}"/>
    <cellStyle name="Normal 4 10 6" xfId="1270" xr:uid="{00000000-0005-0000-0000-0000DB0A0000}"/>
    <cellStyle name="Normal 4 10_Daily Report April 2011" xfId="1271" xr:uid="{00000000-0005-0000-0000-0000DC0A0000}"/>
    <cellStyle name="Normal 4 11" xfId="1272" xr:uid="{00000000-0005-0000-0000-0000DD0A0000}"/>
    <cellStyle name="Normal 4 11 2" xfId="1273" xr:uid="{00000000-0005-0000-0000-0000DE0A0000}"/>
    <cellStyle name="Normal 4 11 3" xfId="1274" xr:uid="{00000000-0005-0000-0000-0000DF0A0000}"/>
    <cellStyle name="Normal 4 11 4" xfId="1275" xr:uid="{00000000-0005-0000-0000-0000E00A0000}"/>
    <cellStyle name="Normal 4 11 5" xfId="1276" xr:uid="{00000000-0005-0000-0000-0000E10A0000}"/>
    <cellStyle name="Normal 4 11 6" xfId="1277" xr:uid="{00000000-0005-0000-0000-0000E20A0000}"/>
    <cellStyle name="Normal 4 11_Daily Report April 2011" xfId="1278" xr:uid="{00000000-0005-0000-0000-0000E30A0000}"/>
    <cellStyle name="Normal 4 12" xfId="1279" xr:uid="{00000000-0005-0000-0000-0000E40A0000}"/>
    <cellStyle name="Normal 4 12 2" xfId="1280" xr:uid="{00000000-0005-0000-0000-0000E50A0000}"/>
    <cellStyle name="Normal 4 12 3" xfId="1281" xr:uid="{00000000-0005-0000-0000-0000E60A0000}"/>
    <cellStyle name="Normal 4 12 4" xfId="1282" xr:uid="{00000000-0005-0000-0000-0000E70A0000}"/>
    <cellStyle name="Normal 4 12 5" xfId="1283" xr:uid="{00000000-0005-0000-0000-0000E80A0000}"/>
    <cellStyle name="Normal 4 12 6" xfId="1284" xr:uid="{00000000-0005-0000-0000-0000E90A0000}"/>
    <cellStyle name="Normal 4 12_Daily Report April 2011" xfId="1285" xr:uid="{00000000-0005-0000-0000-0000EA0A0000}"/>
    <cellStyle name="Normal 4 13" xfId="1286" xr:uid="{00000000-0005-0000-0000-0000EB0A0000}"/>
    <cellStyle name="Normal 4 13 2" xfId="1287" xr:uid="{00000000-0005-0000-0000-0000EC0A0000}"/>
    <cellStyle name="Normal 4 13 3" xfId="1288" xr:uid="{00000000-0005-0000-0000-0000ED0A0000}"/>
    <cellStyle name="Normal 4 13 4" xfId="1289" xr:uid="{00000000-0005-0000-0000-0000EE0A0000}"/>
    <cellStyle name="Normal 4 13 5" xfId="1290" xr:uid="{00000000-0005-0000-0000-0000EF0A0000}"/>
    <cellStyle name="Normal 4 13 6" xfId="1291" xr:uid="{00000000-0005-0000-0000-0000F00A0000}"/>
    <cellStyle name="Normal 4 13_Daily Report April 2011" xfId="1292" xr:uid="{00000000-0005-0000-0000-0000F10A0000}"/>
    <cellStyle name="Normal 4 14" xfId="1293" xr:uid="{00000000-0005-0000-0000-0000F20A0000}"/>
    <cellStyle name="Normal 4 14 2" xfId="1294" xr:uid="{00000000-0005-0000-0000-0000F30A0000}"/>
    <cellStyle name="Normal 4 14 3" xfId="1295" xr:uid="{00000000-0005-0000-0000-0000F40A0000}"/>
    <cellStyle name="Normal 4 14 4" xfId="1296" xr:uid="{00000000-0005-0000-0000-0000F50A0000}"/>
    <cellStyle name="Normal 4 14 5" xfId="1297" xr:uid="{00000000-0005-0000-0000-0000F60A0000}"/>
    <cellStyle name="Normal 4 14 6" xfId="1298" xr:uid="{00000000-0005-0000-0000-0000F70A0000}"/>
    <cellStyle name="Normal 4 14_Daily Report April 2011" xfId="1299" xr:uid="{00000000-0005-0000-0000-0000F80A0000}"/>
    <cellStyle name="Normal 4 15" xfId="1300" xr:uid="{00000000-0005-0000-0000-0000F90A0000}"/>
    <cellStyle name="Normal 4 15 2" xfId="1301" xr:uid="{00000000-0005-0000-0000-0000FA0A0000}"/>
    <cellStyle name="Normal 4 15 3" xfId="1302" xr:uid="{00000000-0005-0000-0000-0000FB0A0000}"/>
    <cellStyle name="Normal 4 15 4" xfId="1303" xr:uid="{00000000-0005-0000-0000-0000FC0A0000}"/>
    <cellStyle name="Normal 4 15 5" xfId="1304" xr:uid="{00000000-0005-0000-0000-0000FD0A0000}"/>
    <cellStyle name="Normal 4 15 6" xfId="1305" xr:uid="{00000000-0005-0000-0000-0000FE0A0000}"/>
    <cellStyle name="Normal 4 15_Daily Report April 2011" xfId="1306" xr:uid="{00000000-0005-0000-0000-0000FF0A0000}"/>
    <cellStyle name="Normal 4 16" xfId="1307" xr:uid="{00000000-0005-0000-0000-0000000B0000}"/>
    <cellStyle name="Normal 4 16 2" xfId="1308" xr:uid="{00000000-0005-0000-0000-0000010B0000}"/>
    <cellStyle name="Normal 4 16 3" xfId="1309" xr:uid="{00000000-0005-0000-0000-0000020B0000}"/>
    <cellStyle name="Normal 4 16 4" xfId="1310" xr:uid="{00000000-0005-0000-0000-0000030B0000}"/>
    <cellStyle name="Normal 4 16 5" xfId="1311" xr:uid="{00000000-0005-0000-0000-0000040B0000}"/>
    <cellStyle name="Normal 4 16 6" xfId="1312" xr:uid="{00000000-0005-0000-0000-0000050B0000}"/>
    <cellStyle name="Normal 4 16_Daily Report April 2011" xfId="1313" xr:uid="{00000000-0005-0000-0000-0000060B0000}"/>
    <cellStyle name="Normal 4 17" xfId="1314" xr:uid="{00000000-0005-0000-0000-0000070B0000}"/>
    <cellStyle name="Normal 4 17 2" xfId="1315" xr:uid="{00000000-0005-0000-0000-0000080B0000}"/>
    <cellStyle name="Normal 4 17 3" xfId="1316" xr:uid="{00000000-0005-0000-0000-0000090B0000}"/>
    <cellStyle name="Normal 4 17 4" xfId="1317" xr:uid="{00000000-0005-0000-0000-00000A0B0000}"/>
    <cellStyle name="Normal 4 17 5" xfId="1318" xr:uid="{00000000-0005-0000-0000-00000B0B0000}"/>
    <cellStyle name="Normal 4 17 6" xfId="1319" xr:uid="{00000000-0005-0000-0000-00000C0B0000}"/>
    <cellStyle name="Normal 4 17_Daily Report April 2011" xfId="1320" xr:uid="{00000000-0005-0000-0000-00000D0B0000}"/>
    <cellStyle name="Normal 4 18" xfId="1321" xr:uid="{00000000-0005-0000-0000-00000E0B0000}"/>
    <cellStyle name="Normal 4 18 2" xfId="1322" xr:uid="{00000000-0005-0000-0000-00000F0B0000}"/>
    <cellStyle name="Normal 4 18 3" xfId="1323" xr:uid="{00000000-0005-0000-0000-0000100B0000}"/>
    <cellStyle name="Normal 4 18 4" xfId="1324" xr:uid="{00000000-0005-0000-0000-0000110B0000}"/>
    <cellStyle name="Normal 4 18 5" xfId="1325" xr:uid="{00000000-0005-0000-0000-0000120B0000}"/>
    <cellStyle name="Normal 4 18 6" xfId="1326" xr:uid="{00000000-0005-0000-0000-0000130B0000}"/>
    <cellStyle name="Normal 4 18_Daily Report April 2011" xfId="1327" xr:uid="{00000000-0005-0000-0000-0000140B0000}"/>
    <cellStyle name="Normal 4 19" xfId="1328" xr:uid="{00000000-0005-0000-0000-0000150B0000}"/>
    <cellStyle name="Normal 4 19 2" xfId="1329" xr:uid="{00000000-0005-0000-0000-0000160B0000}"/>
    <cellStyle name="Normal 4 19 3" xfId="1330" xr:uid="{00000000-0005-0000-0000-0000170B0000}"/>
    <cellStyle name="Normal 4 19 4" xfId="1331" xr:uid="{00000000-0005-0000-0000-0000180B0000}"/>
    <cellStyle name="Normal 4 19 5" xfId="1332" xr:uid="{00000000-0005-0000-0000-0000190B0000}"/>
    <cellStyle name="Normal 4 19 6" xfId="1333" xr:uid="{00000000-0005-0000-0000-00001A0B0000}"/>
    <cellStyle name="Normal 4 19_Daily Report April 2011" xfId="1334" xr:uid="{00000000-0005-0000-0000-00001B0B0000}"/>
    <cellStyle name="Normal 4 2" xfId="244" xr:uid="{00000000-0005-0000-0000-00001C0B0000}"/>
    <cellStyle name="Normal 4 2 2" xfId="1335" xr:uid="{00000000-0005-0000-0000-00001D0B0000}"/>
    <cellStyle name="Normal 4 2 3" xfId="1336" xr:uid="{00000000-0005-0000-0000-00001E0B0000}"/>
    <cellStyle name="Normal 4 2 4" xfId="1337" xr:uid="{00000000-0005-0000-0000-00001F0B0000}"/>
    <cellStyle name="Normal 4 2 5" xfId="1338" xr:uid="{00000000-0005-0000-0000-0000200B0000}"/>
    <cellStyle name="Normal 4 2 6" xfId="1339" xr:uid="{00000000-0005-0000-0000-0000210B0000}"/>
    <cellStyle name="Normal 4 2 7" xfId="1340" xr:uid="{00000000-0005-0000-0000-0000220B0000}"/>
    <cellStyle name="Normal 4 2_Daily Report April 2011" xfId="1341" xr:uid="{00000000-0005-0000-0000-0000230B0000}"/>
    <cellStyle name="Normal 4 20" xfId="1342" xr:uid="{00000000-0005-0000-0000-0000240B0000}"/>
    <cellStyle name="Normal 4 20 2" xfId="1343" xr:uid="{00000000-0005-0000-0000-0000250B0000}"/>
    <cellStyle name="Normal 4 20 3" xfId="1344" xr:uid="{00000000-0005-0000-0000-0000260B0000}"/>
    <cellStyle name="Normal 4 20 4" xfId="1345" xr:uid="{00000000-0005-0000-0000-0000270B0000}"/>
    <cellStyle name="Normal 4 20 5" xfId="1346" xr:uid="{00000000-0005-0000-0000-0000280B0000}"/>
    <cellStyle name="Normal 4 20 6" xfId="1347" xr:uid="{00000000-0005-0000-0000-0000290B0000}"/>
    <cellStyle name="Normal 4 20_Daily Report April 2011" xfId="1348" xr:uid="{00000000-0005-0000-0000-00002A0B0000}"/>
    <cellStyle name="Normal 4 21" xfId="1349" xr:uid="{00000000-0005-0000-0000-00002B0B0000}"/>
    <cellStyle name="Normal 4 21 2" xfId="1350" xr:uid="{00000000-0005-0000-0000-00002C0B0000}"/>
    <cellStyle name="Normal 4 21 3" xfId="1351" xr:uid="{00000000-0005-0000-0000-00002D0B0000}"/>
    <cellStyle name="Normal 4 21 4" xfId="1352" xr:uid="{00000000-0005-0000-0000-00002E0B0000}"/>
    <cellStyle name="Normal 4 21 5" xfId="1353" xr:uid="{00000000-0005-0000-0000-00002F0B0000}"/>
    <cellStyle name="Normal 4 21 6" xfId="1354" xr:uid="{00000000-0005-0000-0000-0000300B0000}"/>
    <cellStyle name="Normal 4 21_Daily Report April 2011" xfId="1355" xr:uid="{00000000-0005-0000-0000-0000310B0000}"/>
    <cellStyle name="Normal 4 22" xfId="1356" xr:uid="{00000000-0005-0000-0000-0000320B0000}"/>
    <cellStyle name="Normal 4 22 2" xfId="1357" xr:uid="{00000000-0005-0000-0000-0000330B0000}"/>
    <cellStyle name="Normal 4 22 3" xfId="1358" xr:uid="{00000000-0005-0000-0000-0000340B0000}"/>
    <cellStyle name="Normal 4 22 4" xfId="1359" xr:uid="{00000000-0005-0000-0000-0000350B0000}"/>
    <cellStyle name="Normal 4 22 5" xfId="1360" xr:uid="{00000000-0005-0000-0000-0000360B0000}"/>
    <cellStyle name="Normal 4 22 6" xfId="1361" xr:uid="{00000000-0005-0000-0000-0000370B0000}"/>
    <cellStyle name="Normal 4 22_Daily Report April 2011" xfId="1362" xr:uid="{00000000-0005-0000-0000-0000380B0000}"/>
    <cellStyle name="Normal 4 23" xfId="1363" xr:uid="{00000000-0005-0000-0000-0000390B0000}"/>
    <cellStyle name="Normal 4 23 2" xfId="1364" xr:uid="{00000000-0005-0000-0000-00003A0B0000}"/>
    <cellStyle name="Normal 4 23 3" xfId="1365" xr:uid="{00000000-0005-0000-0000-00003B0B0000}"/>
    <cellStyle name="Normal 4 23 4" xfId="1366" xr:uid="{00000000-0005-0000-0000-00003C0B0000}"/>
    <cellStyle name="Normal 4 23 5" xfId="1367" xr:uid="{00000000-0005-0000-0000-00003D0B0000}"/>
    <cellStyle name="Normal 4 23 6" xfId="1368" xr:uid="{00000000-0005-0000-0000-00003E0B0000}"/>
    <cellStyle name="Normal 4 23_Daily Report April 2011" xfId="1369" xr:uid="{00000000-0005-0000-0000-00003F0B0000}"/>
    <cellStyle name="Normal 4 24" xfId="1370" xr:uid="{00000000-0005-0000-0000-0000400B0000}"/>
    <cellStyle name="Normal 4 24 2" xfId="1371" xr:uid="{00000000-0005-0000-0000-0000410B0000}"/>
    <cellStyle name="Normal 4 24 3" xfId="1372" xr:uid="{00000000-0005-0000-0000-0000420B0000}"/>
    <cellStyle name="Normal 4 24 4" xfId="1373" xr:uid="{00000000-0005-0000-0000-0000430B0000}"/>
    <cellStyle name="Normal 4 24 5" xfId="1374" xr:uid="{00000000-0005-0000-0000-0000440B0000}"/>
    <cellStyle name="Normal 4 24 6" xfId="1375" xr:uid="{00000000-0005-0000-0000-0000450B0000}"/>
    <cellStyle name="Normal 4 24_Daily Report April 2011" xfId="1376" xr:uid="{00000000-0005-0000-0000-0000460B0000}"/>
    <cellStyle name="Normal 4 25" xfId="1377" xr:uid="{00000000-0005-0000-0000-0000470B0000}"/>
    <cellStyle name="Normal 4 25 2" xfId="1378" xr:uid="{00000000-0005-0000-0000-0000480B0000}"/>
    <cellStyle name="Normal 4 25 3" xfId="1379" xr:uid="{00000000-0005-0000-0000-0000490B0000}"/>
    <cellStyle name="Normal 4 25 4" xfId="1380" xr:uid="{00000000-0005-0000-0000-00004A0B0000}"/>
    <cellStyle name="Normal 4 25 5" xfId="1381" xr:uid="{00000000-0005-0000-0000-00004B0B0000}"/>
    <cellStyle name="Normal 4 25 6" xfId="1382" xr:uid="{00000000-0005-0000-0000-00004C0B0000}"/>
    <cellStyle name="Normal 4 25_Daily Report April 2011" xfId="1383" xr:uid="{00000000-0005-0000-0000-00004D0B0000}"/>
    <cellStyle name="Normal 4 26" xfId="1384" xr:uid="{00000000-0005-0000-0000-00004E0B0000}"/>
    <cellStyle name="Normal 4 26 2" xfId="1385" xr:uid="{00000000-0005-0000-0000-00004F0B0000}"/>
    <cellStyle name="Normal 4 26 3" xfId="1386" xr:uid="{00000000-0005-0000-0000-0000500B0000}"/>
    <cellStyle name="Normal 4 26_Daily Report April 2011" xfId="1387" xr:uid="{00000000-0005-0000-0000-0000510B0000}"/>
    <cellStyle name="Normal 4 27" xfId="1388" xr:uid="{00000000-0005-0000-0000-0000520B0000}"/>
    <cellStyle name="Normal 4 28" xfId="1389" xr:uid="{00000000-0005-0000-0000-0000530B0000}"/>
    <cellStyle name="Normal 4 29" xfId="1390" xr:uid="{00000000-0005-0000-0000-0000540B0000}"/>
    <cellStyle name="Normal 4 3" xfId="245" xr:uid="{00000000-0005-0000-0000-0000550B0000}"/>
    <cellStyle name="Normal 4 3 2" xfId="1391" xr:uid="{00000000-0005-0000-0000-0000560B0000}"/>
    <cellStyle name="Normal 4 3 2 2" xfId="1392" xr:uid="{00000000-0005-0000-0000-0000570B0000}"/>
    <cellStyle name="Normal 4 3 3" xfId="1393" xr:uid="{00000000-0005-0000-0000-0000580B0000}"/>
    <cellStyle name="Normal 4 3 3 2" xfId="1394" xr:uid="{00000000-0005-0000-0000-0000590B0000}"/>
    <cellStyle name="Normal 4 3 3_Daily Report April 2011" xfId="1395" xr:uid="{00000000-0005-0000-0000-00005A0B0000}"/>
    <cellStyle name="Normal 4 3 4" xfId="1396" xr:uid="{00000000-0005-0000-0000-00005B0B0000}"/>
    <cellStyle name="Normal 4 3_Daily Report April 2011" xfId="1397" xr:uid="{00000000-0005-0000-0000-00005C0B0000}"/>
    <cellStyle name="Normal 4 30" xfId="1398" xr:uid="{00000000-0005-0000-0000-00005D0B0000}"/>
    <cellStyle name="Normal 4 31" xfId="1399" xr:uid="{00000000-0005-0000-0000-00005E0B0000}"/>
    <cellStyle name="Normal 4 32" xfId="1400" xr:uid="{00000000-0005-0000-0000-00005F0B0000}"/>
    <cellStyle name="Normal 4 33" xfId="1401" xr:uid="{00000000-0005-0000-0000-0000600B0000}"/>
    <cellStyle name="Normal 4 34" xfId="2395" xr:uid="{00000000-0005-0000-0000-0000610B0000}"/>
    <cellStyle name="Normal 4 34 2" xfId="2921" xr:uid="{00000000-0005-0000-0000-0000620B0000}"/>
    <cellStyle name="Normal 4 35" xfId="2558" xr:uid="{00000000-0005-0000-0000-0000630B0000}"/>
    <cellStyle name="Normal 4 35 2" xfId="3084" xr:uid="{00000000-0005-0000-0000-0000640B0000}"/>
    <cellStyle name="Normal 4 36" xfId="2776" xr:uid="{00000000-0005-0000-0000-0000650B0000}"/>
    <cellStyle name="Normal 4 4" xfId="7" xr:uid="{00000000-0005-0000-0000-0000660B0000}"/>
    <cellStyle name="Normal 4 4 2" xfId="1402" xr:uid="{00000000-0005-0000-0000-0000670B0000}"/>
    <cellStyle name="Normal 4 4 2 2" xfId="1403" xr:uid="{00000000-0005-0000-0000-0000680B0000}"/>
    <cellStyle name="Normal 4 4 3" xfId="1404" xr:uid="{00000000-0005-0000-0000-0000690B0000}"/>
    <cellStyle name="Normal 4 4 3 2" xfId="1405" xr:uid="{00000000-0005-0000-0000-00006A0B0000}"/>
    <cellStyle name="Normal 4 4 3_Daily Report April 2011" xfId="1406" xr:uid="{00000000-0005-0000-0000-00006B0B0000}"/>
    <cellStyle name="Normal 4 4 4" xfId="1407" xr:uid="{00000000-0005-0000-0000-00006C0B0000}"/>
    <cellStyle name="Normal 4 4 5" xfId="2359" xr:uid="{00000000-0005-0000-0000-00006D0B0000}"/>
    <cellStyle name="Normal 4 4 5 2" xfId="2886" xr:uid="{00000000-0005-0000-0000-00006E0B0000}"/>
    <cellStyle name="Normal 4 4 6" xfId="2430" xr:uid="{00000000-0005-0000-0000-00006F0B0000}"/>
    <cellStyle name="Normal 4 4 6 2" xfId="2956" xr:uid="{00000000-0005-0000-0000-0000700B0000}"/>
    <cellStyle name="Normal 4 4 7" xfId="2741" xr:uid="{00000000-0005-0000-0000-0000710B0000}"/>
    <cellStyle name="Normal 4 4 8" xfId="3672" xr:uid="{00000000-0005-0000-0000-0000720B0000}"/>
    <cellStyle name="Normal 4 4_Daily Report April 2011" xfId="1408" xr:uid="{00000000-0005-0000-0000-0000730B0000}"/>
    <cellStyle name="Normal 4 5" xfId="1409" xr:uid="{00000000-0005-0000-0000-0000740B0000}"/>
    <cellStyle name="Normal 4 5 2" xfId="1410" xr:uid="{00000000-0005-0000-0000-0000750B0000}"/>
    <cellStyle name="Normal 4 5 2 2" xfId="1411" xr:uid="{00000000-0005-0000-0000-0000760B0000}"/>
    <cellStyle name="Normal 4 5 3" xfId="1412" xr:uid="{00000000-0005-0000-0000-0000770B0000}"/>
    <cellStyle name="Normal 4 5 3 2" xfId="1413" xr:uid="{00000000-0005-0000-0000-0000780B0000}"/>
    <cellStyle name="Normal 4 5 3_Daily Report April 2011" xfId="1414" xr:uid="{00000000-0005-0000-0000-0000790B0000}"/>
    <cellStyle name="Normal 4 5 4" xfId="1415" xr:uid="{00000000-0005-0000-0000-00007A0B0000}"/>
    <cellStyle name="Normal 4 5_Daily Report April 2011" xfId="1416" xr:uid="{00000000-0005-0000-0000-00007B0B0000}"/>
    <cellStyle name="Normal 4 6" xfId="1417" xr:uid="{00000000-0005-0000-0000-00007C0B0000}"/>
    <cellStyle name="Normal 4 6 2" xfId="1418" xr:uid="{00000000-0005-0000-0000-00007D0B0000}"/>
    <cellStyle name="Normal 4 6 2 2" xfId="1419" xr:uid="{00000000-0005-0000-0000-00007E0B0000}"/>
    <cellStyle name="Normal 4 6 3" xfId="1420" xr:uid="{00000000-0005-0000-0000-00007F0B0000}"/>
    <cellStyle name="Normal 4 6 3 2" xfId="1421" xr:uid="{00000000-0005-0000-0000-0000800B0000}"/>
    <cellStyle name="Normal 4 6 3_Daily Report April 2011" xfId="1422" xr:uid="{00000000-0005-0000-0000-0000810B0000}"/>
    <cellStyle name="Normal 4 6 4" xfId="1423" xr:uid="{00000000-0005-0000-0000-0000820B0000}"/>
    <cellStyle name="Normal 4 6_Daily Report April 2011" xfId="1424" xr:uid="{00000000-0005-0000-0000-0000830B0000}"/>
    <cellStyle name="Normal 4 7" xfId="1425" xr:uid="{00000000-0005-0000-0000-0000840B0000}"/>
    <cellStyle name="Normal 4 7 2" xfId="1426" xr:uid="{00000000-0005-0000-0000-0000850B0000}"/>
    <cellStyle name="Normal 4 7 2 2" xfId="1427" xr:uid="{00000000-0005-0000-0000-0000860B0000}"/>
    <cellStyle name="Normal 4 7 3" xfId="1428" xr:uid="{00000000-0005-0000-0000-0000870B0000}"/>
    <cellStyle name="Normal 4 7 3 2" xfId="1429" xr:uid="{00000000-0005-0000-0000-0000880B0000}"/>
    <cellStyle name="Normal 4 7 3_Daily Report April 2011" xfId="1430" xr:uid="{00000000-0005-0000-0000-0000890B0000}"/>
    <cellStyle name="Normal 4 7 4" xfId="1431" xr:uid="{00000000-0005-0000-0000-00008A0B0000}"/>
    <cellStyle name="Normal 4 7_Daily Report April 2011" xfId="1432" xr:uid="{00000000-0005-0000-0000-00008B0B0000}"/>
    <cellStyle name="Normal 4 8" xfId="1433" xr:uid="{00000000-0005-0000-0000-00008C0B0000}"/>
    <cellStyle name="Normal 4 8 2" xfId="1434" xr:uid="{00000000-0005-0000-0000-00008D0B0000}"/>
    <cellStyle name="Normal 4 8 3" xfId="1435" xr:uid="{00000000-0005-0000-0000-00008E0B0000}"/>
    <cellStyle name="Normal 4 8 4" xfId="1436" xr:uid="{00000000-0005-0000-0000-00008F0B0000}"/>
    <cellStyle name="Normal 4 8 5" xfId="1437" xr:uid="{00000000-0005-0000-0000-0000900B0000}"/>
    <cellStyle name="Normal 4 8 6" xfId="1438" xr:uid="{00000000-0005-0000-0000-0000910B0000}"/>
    <cellStyle name="Normal 4 8_Daily Report April 2011" xfId="1439" xr:uid="{00000000-0005-0000-0000-0000920B0000}"/>
    <cellStyle name="Normal 4 9" xfId="1440" xr:uid="{00000000-0005-0000-0000-0000930B0000}"/>
    <cellStyle name="Normal 4 9 2" xfId="1441" xr:uid="{00000000-0005-0000-0000-0000940B0000}"/>
    <cellStyle name="Normal 4 9 3" xfId="1442" xr:uid="{00000000-0005-0000-0000-0000950B0000}"/>
    <cellStyle name="Normal 4 9 4" xfId="1443" xr:uid="{00000000-0005-0000-0000-0000960B0000}"/>
    <cellStyle name="Normal 4 9 5" xfId="1444" xr:uid="{00000000-0005-0000-0000-0000970B0000}"/>
    <cellStyle name="Normal 4 9 6" xfId="1445" xr:uid="{00000000-0005-0000-0000-0000980B0000}"/>
    <cellStyle name="Normal 4 9_Daily Report April 2011" xfId="1446" xr:uid="{00000000-0005-0000-0000-0000990B0000}"/>
    <cellStyle name="Normal 4_15th Airtime Stocks" xfId="246" xr:uid="{00000000-0005-0000-0000-00009A0B0000}"/>
    <cellStyle name="Normal 40" xfId="300" xr:uid="{00000000-0005-0000-0000-00009B0B0000}"/>
    <cellStyle name="Normal 40 2" xfId="2444" xr:uid="{00000000-0005-0000-0000-00009C0B0000}"/>
    <cellStyle name="Normal 40 2 2" xfId="2970" xr:uid="{00000000-0005-0000-0000-00009D0B0000}"/>
    <cellStyle name="Normal 40 3" xfId="2511" xr:uid="{00000000-0005-0000-0000-00009E0B0000}"/>
    <cellStyle name="Normal 40 3 2" xfId="3037" xr:uid="{00000000-0005-0000-0000-00009F0B0000}"/>
    <cellStyle name="Normal 40 4" xfId="2823" xr:uid="{00000000-0005-0000-0000-0000A00B0000}"/>
    <cellStyle name="Normal 41" xfId="302" xr:uid="{00000000-0005-0000-0000-0000A10B0000}"/>
    <cellStyle name="Normal 41 2" xfId="2446" xr:uid="{00000000-0005-0000-0000-0000A20B0000}"/>
    <cellStyle name="Normal 41 2 2" xfId="2972" xr:uid="{00000000-0005-0000-0000-0000A30B0000}"/>
    <cellStyle name="Normal 41 3" xfId="2509" xr:uid="{00000000-0005-0000-0000-0000A40B0000}"/>
    <cellStyle name="Normal 41 3 2" xfId="3035" xr:uid="{00000000-0005-0000-0000-0000A50B0000}"/>
    <cellStyle name="Normal 41 4" xfId="2825" xr:uid="{00000000-0005-0000-0000-0000A60B0000}"/>
    <cellStyle name="Normal 42" xfId="304" xr:uid="{00000000-0005-0000-0000-0000A70B0000}"/>
    <cellStyle name="Normal 42 2" xfId="2448" xr:uid="{00000000-0005-0000-0000-0000A80B0000}"/>
    <cellStyle name="Normal 42 2 2" xfId="2974" xr:uid="{00000000-0005-0000-0000-0000A90B0000}"/>
    <cellStyle name="Normal 42 3" xfId="2507" xr:uid="{00000000-0005-0000-0000-0000AA0B0000}"/>
    <cellStyle name="Normal 42 3 2" xfId="3033" xr:uid="{00000000-0005-0000-0000-0000AB0B0000}"/>
    <cellStyle name="Normal 42 4" xfId="2827" xr:uid="{00000000-0005-0000-0000-0000AC0B0000}"/>
    <cellStyle name="Normal 43" xfId="305" xr:uid="{00000000-0005-0000-0000-0000AD0B0000}"/>
    <cellStyle name="Normal 43 2" xfId="2449" xr:uid="{00000000-0005-0000-0000-0000AE0B0000}"/>
    <cellStyle name="Normal 43 2 2" xfId="2975" xr:uid="{00000000-0005-0000-0000-0000AF0B0000}"/>
    <cellStyle name="Normal 43 3" xfId="2506" xr:uid="{00000000-0005-0000-0000-0000B00B0000}"/>
    <cellStyle name="Normal 43 3 2" xfId="3032" xr:uid="{00000000-0005-0000-0000-0000B10B0000}"/>
    <cellStyle name="Normal 43 4" xfId="2828" xr:uid="{00000000-0005-0000-0000-0000B20B0000}"/>
    <cellStyle name="Normal 44" xfId="307" xr:uid="{00000000-0005-0000-0000-0000B30B0000}"/>
    <cellStyle name="Normal 44 2" xfId="2451" xr:uid="{00000000-0005-0000-0000-0000B40B0000}"/>
    <cellStyle name="Normal 44 2 2" xfId="2977" xr:uid="{00000000-0005-0000-0000-0000B50B0000}"/>
    <cellStyle name="Normal 44 3" xfId="2504" xr:uid="{00000000-0005-0000-0000-0000B60B0000}"/>
    <cellStyle name="Normal 44 3 2" xfId="3030" xr:uid="{00000000-0005-0000-0000-0000B70B0000}"/>
    <cellStyle name="Normal 44 4" xfId="2830" xr:uid="{00000000-0005-0000-0000-0000B80B0000}"/>
    <cellStyle name="Normal 45" xfId="309" xr:uid="{00000000-0005-0000-0000-0000B90B0000}"/>
    <cellStyle name="Normal 45 2" xfId="329" xr:uid="{00000000-0005-0000-0000-0000BA0B0000}"/>
    <cellStyle name="Normal 45 2 2" xfId="2473" xr:uid="{00000000-0005-0000-0000-0000BB0B0000}"/>
    <cellStyle name="Normal 45 2 2 2" xfId="2999" xr:uid="{00000000-0005-0000-0000-0000BC0B0000}"/>
    <cellStyle name="Normal 45 2 3" xfId="2482" xr:uid="{00000000-0005-0000-0000-0000BD0B0000}"/>
    <cellStyle name="Normal 45 2 3 2" xfId="3008" xr:uid="{00000000-0005-0000-0000-0000BE0B0000}"/>
    <cellStyle name="Normal 45 2 4" xfId="2852" xr:uid="{00000000-0005-0000-0000-0000BF0B0000}"/>
    <cellStyle name="Normal 45 3" xfId="2453" xr:uid="{00000000-0005-0000-0000-0000C00B0000}"/>
    <cellStyle name="Normal 45 3 2" xfId="2979" xr:uid="{00000000-0005-0000-0000-0000C10B0000}"/>
    <cellStyle name="Normal 45 4" xfId="2502" xr:uid="{00000000-0005-0000-0000-0000C20B0000}"/>
    <cellStyle name="Normal 45 4 2" xfId="3028" xr:uid="{00000000-0005-0000-0000-0000C30B0000}"/>
    <cellStyle name="Normal 45 5" xfId="2832" xr:uid="{00000000-0005-0000-0000-0000C40B0000}"/>
    <cellStyle name="Normal 46" xfId="311" xr:uid="{00000000-0005-0000-0000-0000C50B0000}"/>
    <cellStyle name="Normal 46 2" xfId="2455" xr:uid="{00000000-0005-0000-0000-0000C60B0000}"/>
    <cellStyle name="Normal 46 2 2" xfId="2981" xr:uid="{00000000-0005-0000-0000-0000C70B0000}"/>
    <cellStyle name="Normal 46 3" xfId="2500" xr:uid="{00000000-0005-0000-0000-0000C80B0000}"/>
    <cellStyle name="Normal 46 3 2" xfId="3026" xr:uid="{00000000-0005-0000-0000-0000C90B0000}"/>
    <cellStyle name="Normal 46 4" xfId="2834" xr:uid="{00000000-0005-0000-0000-0000CA0B0000}"/>
    <cellStyle name="Normal 47" xfId="312" xr:uid="{00000000-0005-0000-0000-0000CB0B0000}"/>
    <cellStyle name="Normal 47 2" xfId="2456" xr:uid="{00000000-0005-0000-0000-0000CC0B0000}"/>
    <cellStyle name="Normal 47 2 2" xfId="2982" xr:uid="{00000000-0005-0000-0000-0000CD0B0000}"/>
    <cellStyle name="Normal 47 3" xfId="2499" xr:uid="{00000000-0005-0000-0000-0000CE0B0000}"/>
    <cellStyle name="Normal 47 3 2" xfId="3025" xr:uid="{00000000-0005-0000-0000-0000CF0B0000}"/>
    <cellStyle name="Normal 47 4" xfId="2835" xr:uid="{00000000-0005-0000-0000-0000D00B0000}"/>
    <cellStyle name="Normal 48" xfId="315" xr:uid="{00000000-0005-0000-0000-0000D10B0000}"/>
    <cellStyle name="Normal 48 2" xfId="2459" xr:uid="{00000000-0005-0000-0000-0000D20B0000}"/>
    <cellStyle name="Normal 48 2 2" xfId="2985" xr:uid="{00000000-0005-0000-0000-0000D30B0000}"/>
    <cellStyle name="Normal 48 3" xfId="2496" xr:uid="{00000000-0005-0000-0000-0000D40B0000}"/>
    <cellStyle name="Normal 48 3 2" xfId="3022" xr:uid="{00000000-0005-0000-0000-0000D50B0000}"/>
    <cellStyle name="Normal 48 4" xfId="2838" xr:uid="{00000000-0005-0000-0000-0000D60B0000}"/>
    <cellStyle name="Normal 49" xfId="317" xr:uid="{00000000-0005-0000-0000-0000D70B0000}"/>
    <cellStyle name="Normal 49 2" xfId="2461" xr:uid="{00000000-0005-0000-0000-0000D80B0000}"/>
    <cellStyle name="Normal 49 2 2" xfId="2987" xr:uid="{00000000-0005-0000-0000-0000D90B0000}"/>
    <cellStyle name="Normal 49 3" xfId="2494" xr:uid="{00000000-0005-0000-0000-0000DA0B0000}"/>
    <cellStyle name="Normal 49 3 2" xfId="3020" xr:uid="{00000000-0005-0000-0000-0000DB0B0000}"/>
    <cellStyle name="Normal 49 4" xfId="2840" xr:uid="{00000000-0005-0000-0000-0000DC0B0000}"/>
    <cellStyle name="Normal 5" xfId="247" xr:uid="{00000000-0005-0000-0000-0000DD0B0000}"/>
    <cellStyle name="Normal 5 2" xfId="248" xr:uid="{00000000-0005-0000-0000-0000DE0B0000}"/>
    <cellStyle name="Normal 5 2 2" xfId="2397" xr:uid="{00000000-0005-0000-0000-0000DF0B0000}"/>
    <cellStyle name="Normal 5 2 2 2" xfId="2923" xr:uid="{00000000-0005-0000-0000-0000E00B0000}"/>
    <cellStyle name="Normal 5 2 3" xfId="2556" xr:uid="{00000000-0005-0000-0000-0000E10B0000}"/>
    <cellStyle name="Normal 5 2 3 2" xfId="3082" xr:uid="{00000000-0005-0000-0000-0000E20B0000}"/>
    <cellStyle name="Normal 5 2 4" xfId="2778" xr:uid="{00000000-0005-0000-0000-0000E30B0000}"/>
    <cellStyle name="Normal 5 3" xfId="2396" xr:uid="{00000000-0005-0000-0000-0000E40B0000}"/>
    <cellStyle name="Normal 5 3 2" xfId="2922" xr:uid="{00000000-0005-0000-0000-0000E50B0000}"/>
    <cellStyle name="Normal 5 4" xfId="2557" xr:uid="{00000000-0005-0000-0000-0000E60B0000}"/>
    <cellStyle name="Normal 5 4 2" xfId="3083" xr:uid="{00000000-0005-0000-0000-0000E70B0000}"/>
    <cellStyle name="Normal 5 5" xfId="2777" xr:uid="{00000000-0005-0000-0000-0000E80B0000}"/>
    <cellStyle name="Normal 5 6" xfId="4638" xr:uid="{00000000-0005-0000-0000-0000E90B0000}"/>
    <cellStyle name="Normal 50" xfId="331" xr:uid="{00000000-0005-0000-0000-0000EA0B0000}"/>
    <cellStyle name="Normal 50 2" xfId="2475" xr:uid="{00000000-0005-0000-0000-0000EB0B0000}"/>
    <cellStyle name="Normal 50 2 2" xfId="3001" xr:uid="{00000000-0005-0000-0000-0000EC0B0000}"/>
    <cellStyle name="Normal 50 3" xfId="2480" xr:uid="{00000000-0005-0000-0000-0000ED0B0000}"/>
    <cellStyle name="Normal 50 3 2" xfId="3006" xr:uid="{00000000-0005-0000-0000-0000EE0B0000}"/>
    <cellStyle name="Normal 50 4" xfId="2854" xr:uid="{00000000-0005-0000-0000-0000EF0B0000}"/>
    <cellStyle name="Normal 51" xfId="333" xr:uid="{00000000-0005-0000-0000-0000F00B0000}"/>
    <cellStyle name="Normal 51 2" xfId="2477" xr:uid="{00000000-0005-0000-0000-0000F10B0000}"/>
    <cellStyle name="Normal 51 2 2" xfId="3003" xr:uid="{00000000-0005-0000-0000-0000F20B0000}"/>
    <cellStyle name="Normal 51 3" xfId="2478" xr:uid="{00000000-0005-0000-0000-0000F30B0000}"/>
    <cellStyle name="Normal 51 3 2" xfId="3004" xr:uid="{00000000-0005-0000-0000-0000F40B0000}"/>
    <cellStyle name="Normal 51 4" xfId="2856" xr:uid="{00000000-0005-0000-0000-0000F50B0000}"/>
    <cellStyle name="Normal 52" xfId="2329" xr:uid="{00000000-0005-0000-0000-0000F60B0000}"/>
    <cellStyle name="Normal 52 10" xfId="2697" xr:uid="{00000000-0005-0000-0000-0000F70B0000}"/>
    <cellStyle name="Normal 52 10 2" xfId="3202" xr:uid="{00000000-0005-0000-0000-0000F80B0000}"/>
    <cellStyle name="Normal 52 11" xfId="2702" xr:uid="{00000000-0005-0000-0000-0000F90B0000}"/>
    <cellStyle name="Normal 52 11 2" xfId="3206" xr:uid="{00000000-0005-0000-0000-0000FA0B0000}"/>
    <cellStyle name="Normal 52 12" xfId="2708" xr:uid="{00000000-0005-0000-0000-0000FB0B0000}"/>
    <cellStyle name="Normal 52 12 2" xfId="3211" xr:uid="{00000000-0005-0000-0000-0000FC0B0000}"/>
    <cellStyle name="Normal 52 13" xfId="2713" xr:uid="{00000000-0005-0000-0000-0000FD0B0000}"/>
    <cellStyle name="Normal 52 13 2" xfId="3216" xr:uid="{00000000-0005-0000-0000-0000FE0B0000}"/>
    <cellStyle name="Normal 52 14" xfId="2720" xr:uid="{00000000-0005-0000-0000-0000FF0B0000}"/>
    <cellStyle name="Normal 52 14 2" xfId="3222" xr:uid="{00000000-0005-0000-0000-0000000C0000}"/>
    <cellStyle name="Normal 52 15" xfId="2729" xr:uid="{00000000-0005-0000-0000-0000010C0000}"/>
    <cellStyle name="Normal 52 15 2" xfId="3230" xr:uid="{00000000-0005-0000-0000-0000020C0000}"/>
    <cellStyle name="Normal 52 16" xfId="2736" xr:uid="{00000000-0005-0000-0000-0000030C0000}"/>
    <cellStyle name="Normal 52 16 2" xfId="3237" xr:uid="{00000000-0005-0000-0000-0000040C0000}"/>
    <cellStyle name="Normal 52 17" xfId="2858" xr:uid="{00000000-0005-0000-0000-0000050C0000}"/>
    <cellStyle name="Normal 52 18" xfId="3246" xr:uid="{00000000-0005-0000-0000-0000060C0000}"/>
    <cellStyle name="Normal 52 19" xfId="3255" xr:uid="{00000000-0005-0000-0000-0000070C0000}"/>
    <cellStyle name="Normal 52 2" xfId="2331" xr:uid="{00000000-0005-0000-0000-0000080C0000}"/>
    <cellStyle name="Normal 52 2 2" xfId="2596" xr:uid="{00000000-0005-0000-0000-0000090C0000}"/>
    <cellStyle name="Normal 52 2 2 2" xfId="3122" xr:uid="{00000000-0005-0000-0000-00000A0C0000}"/>
    <cellStyle name="Normal 52 2 3" xfId="2626" xr:uid="{00000000-0005-0000-0000-00000B0C0000}"/>
    <cellStyle name="Normal 52 2 3 2" xfId="3150" xr:uid="{00000000-0005-0000-0000-00000C0C0000}"/>
    <cellStyle name="Normal 52 2 4" xfId="2860" xr:uid="{00000000-0005-0000-0000-00000D0C0000}"/>
    <cellStyle name="Normal 52 20" xfId="3264" xr:uid="{00000000-0005-0000-0000-00000E0C0000}"/>
    <cellStyle name="Normal 52 21" xfId="3278" xr:uid="{00000000-0005-0000-0000-00000F0C0000}"/>
    <cellStyle name="Normal 52 22" xfId="3287" xr:uid="{00000000-0005-0000-0000-0000100C0000}"/>
    <cellStyle name="Normal 52 23" xfId="3298" xr:uid="{00000000-0005-0000-0000-0000110C0000}"/>
    <cellStyle name="Normal 52 24" xfId="3308" xr:uid="{00000000-0005-0000-0000-0000120C0000}"/>
    <cellStyle name="Normal 52 25" xfId="3318" xr:uid="{00000000-0005-0000-0000-0000130C0000}"/>
    <cellStyle name="Normal 52 26" xfId="3677" xr:uid="{00000000-0005-0000-0000-0000140C0000}"/>
    <cellStyle name="Normal 52 27" xfId="3685" xr:uid="{00000000-0005-0000-0000-0000150C0000}"/>
    <cellStyle name="Normal 52 28" xfId="3694" xr:uid="{00000000-0005-0000-0000-0000160C0000}"/>
    <cellStyle name="Normal 52 29" xfId="3703" xr:uid="{00000000-0005-0000-0000-0000170C0000}"/>
    <cellStyle name="Normal 52 3" xfId="2333" xr:uid="{00000000-0005-0000-0000-0000180C0000}"/>
    <cellStyle name="Normal 52 3 2" xfId="2598" xr:uid="{00000000-0005-0000-0000-0000190C0000}"/>
    <cellStyle name="Normal 52 3 2 2" xfId="3124" xr:uid="{00000000-0005-0000-0000-00001A0C0000}"/>
    <cellStyle name="Normal 52 3 3" xfId="2628" xr:uid="{00000000-0005-0000-0000-00001B0C0000}"/>
    <cellStyle name="Normal 52 3 3 2" xfId="3152" xr:uid="{00000000-0005-0000-0000-00001C0C0000}"/>
    <cellStyle name="Normal 52 3 4" xfId="2862" xr:uid="{00000000-0005-0000-0000-00001D0C0000}"/>
    <cellStyle name="Normal 52 30" xfId="3712" xr:uid="{00000000-0005-0000-0000-00001E0C0000}"/>
    <cellStyle name="Normal 52 31" xfId="3723" xr:uid="{00000000-0005-0000-0000-00001F0C0000}"/>
    <cellStyle name="Normal 52 4" xfId="2346" xr:uid="{00000000-0005-0000-0000-0000200C0000}"/>
    <cellStyle name="Normal 52 4 2" xfId="2609" xr:uid="{00000000-0005-0000-0000-0000210C0000}"/>
    <cellStyle name="Normal 52 4 2 2" xfId="3135" xr:uid="{00000000-0005-0000-0000-0000220C0000}"/>
    <cellStyle name="Normal 52 4 3" xfId="2639" xr:uid="{00000000-0005-0000-0000-0000230C0000}"/>
    <cellStyle name="Normal 52 4 3 2" xfId="3163" xr:uid="{00000000-0005-0000-0000-0000240C0000}"/>
    <cellStyle name="Normal 52 4 4" xfId="2873" xr:uid="{00000000-0005-0000-0000-0000250C0000}"/>
    <cellStyle name="Normal 52 5" xfId="2351" xr:uid="{00000000-0005-0000-0000-0000260C0000}"/>
    <cellStyle name="Normal 52 5 2" xfId="2614" xr:uid="{00000000-0005-0000-0000-0000270C0000}"/>
    <cellStyle name="Normal 52 5 2 2" xfId="3140" xr:uid="{00000000-0005-0000-0000-0000280C0000}"/>
    <cellStyle name="Normal 52 5 3" xfId="2644" xr:uid="{00000000-0005-0000-0000-0000290C0000}"/>
    <cellStyle name="Normal 52 5 3 2" xfId="3168" xr:uid="{00000000-0005-0000-0000-00002A0C0000}"/>
    <cellStyle name="Normal 52 5 4" xfId="2878" xr:uid="{00000000-0005-0000-0000-00002B0C0000}"/>
    <cellStyle name="Normal 52 6" xfId="2356" xr:uid="{00000000-0005-0000-0000-00002C0C0000}"/>
    <cellStyle name="Normal 52 6 2" xfId="2619" xr:uid="{00000000-0005-0000-0000-00002D0C0000}"/>
    <cellStyle name="Normal 52 6 2 2" xfId="3145" xr:uid="{00000000-0005-0000-0000-00002E0C0000}"/>
    <cellStyle name="Normal 52 6 3" xfId="2649" xr:uid="{00000000-0005-0000-0000-00002F0C0000}"/>
    <cellStyle name="Normal 52 6 3 2" xfId="3173" xr:uid="{00000000-0005-0000-0000-0000300C0000}"/>
    <cellStyle name="Normal 52 6 4" xfId="2883" xr:uid="{00000000-0005-0000-0000-0000310C0000}"/>
    <cellStyle name="Normal 52 7" xfId="2594" xr:uid="{00000000-0005-0000-0000-0000320C0000}"/>
    <cellStyle name="Normal 52 7 2" xfId="3120" xr:uid="{00000000-0005-0000-0000-0000330C0000}"/>
    <cellStyle name="Normal 52 8" xfId="2624" xr:uid="{00000000-0005-0000-0000-0000340C0000}"/>
    <cellStyle name="Normal 52 8 2" xfId="3148" xr:uid="{00000000-0005-0000-0000-0000350C0000}"/>
    <cellStyle name="Normal 52 9" xfId="2691" xr:uid="{00000000-0005-0000-0000-0000360C0000}"/>
    <cellStyle name="Normal 52 9 2" xfId="3197" xr:uid="{00000000-0005-0000-0000-0000370C0000}"/>
    <cellStyle name="Normal 53" xfId="2335" xr:uid="{00000000-0005-0000-0000-0000380C0000}"/>
    <cellStyle name="Normal 53 2" xfId="2600" xr:uid="{00000000-0005-0000-0000-0000390C0000}"/>
    <cellStyle name="Normal 53 2 2" xfId="3126" xr:uid="{00000000-0005-0000-0000-00003A0C0000}"/>
    <cellStyle name="Normal 53 3" xfId="2630" xr:uid="{00000000-0005-0000-0000-00003B0C0000}"/>
    <cellStyle name="Normal 53 3 2" xfId="3154" xr:uid="{00000000-0005-0000-0000-00003C0C0000}"/>
    <cellStyle name="Normal 53 4" xfId="2864" xr:uid="{00000000-0005-0000-0000-00003D0C0000}"/>
    <cellStyle name="Normal 54" xfId="2336" xr:uid="{00000000-0005-0000-0000-00003E0C0000}"/>
    <cellStyle name="Normal 54 2" xfId="2337" xr:uid="{00000000-0005-0000-0000-00003F0C0000}"/>
    <cellStyle name="Normal 54 3" xfId="2601" xr:uid="{00000000-0005-0000-0000-0000400C0000}"/>
    <cellStyle name="Normal 54 3 2" xfId="3127" xr:uid="{00000000-0005-0000-0000-0000410C0000}"/>
    <cellStyle name="Normal 54 4" xfId="2631" xr:uid="{00000000-0005-0000-0000-0000420C0000}"/>
    <cellStyle name="Normal 54 4 2" xfId="3155" xr:uid="{00000000-0005-0000-0000-0000430C0000}"/>
    <cellStyle name="Normal 54 5" xfId="2865" xr:uid="{00000000-0005-0000-0000-0000440C0000}"/>
    <cellStyle name="Normal 55" xfId="2341" xr:uid="{00000000-0005-0000-0000-0000450C0000}"/>
    <cellStyle name="Normal 55 2" xfId="2604" xr:uid="{00000000-0005-0000-0000-0000460C0000}"/>
    <cellStyle name="Normal 55 2 2" xfId="3130" xr:uid="{00000000-0005-0000-0000-0000470C0000}"/>
    <cellStyle name="Normal 55 3" xfId="2634" xr:uid="{00000000-0005-0000-0000-0000480C0000}"/>
    <cellStyle name="Normal 55 3 2" xfId="3158" xr:uid="{00000000-0005-0000-0000-0000490C0000}"/>
    <cellStyle name="Normal 55 4" xfId="2868" xr:uid="{00000000-0005-0000-0000-00004A0C0000}"/>
    <cellStyle name="Normal 56" xfId="2342" xr:uid="{00000000-0005-0000-0000-00004B0C0000}"/>
    <cellStyle name="Normal 56 2" xfId="2605" xr:uid="{00000000-0005-0000-0000-00004C0C0000}"/>
    <cellStyle name="Normal 56 2 2" xfId="3131" xr:uid="{00000000-0005-0000-0000-00004D0C0000}"/>
    <cellStyle name="Normal 56 3" xfId="2635" xr:uid="{00000000-0005-0000-0000-00004E0C0000}"/>
    <cellStyle name="Normal 56 3 2" xfId="3159" xr:uid="{00000000-0005-0000-0000-00004F0C0000}"/>
    <cellStyle name="Normal 56 4" xfId="2869" xr:uid="{00000000-0005-0000-0000-0000500C0000}"/>
    <cellStyle name="Normal 57" xfId="2347" xr:uid="{00000000-0005-0000-0000-0000510C0000}"/>
    <cellStyle name="Normal 57 2" xfId="2610" xr:uid="{00000000-0005-0000-0000-0000520C0000}"/>
    <cellStyle name="Normal 57 2 2" xfId="3136" xr:uid="{00000000-0005-0000-0000-0000530C0000}"/>
    <cellStyle name="Normal 57 3" xfId="2640" xr:uid="{00000000-0005-0000-0000-0000540C0000}"/>
    <cellStyle name="Normal 57 3 2" xfId="3164" xr:uid="{00000000-0005-0000-0000-0000550C0000}"/>
    <cellStyle name="Normal 57 4" xfId="2874" xr:uid="{00000000-0005-0000-0000-0000560C0000}"/>
    <cellStyle name="Normal 58" xfId="2352" xr:uid="{00000000-0005-0000-0000-0000570C0000}"/>
    <cellStyle name="Normal 58 2" xfId="2615" xr:uid="{00000000-0005-0000-0000-0000580C0000}"/>
    <cellStyle name="Normal 58 2 2" xfId="2662" xr:uid="{00000000-0005-0000-0000-0000590C0000}"/>
    <cellStyle name="Normal 58 2 2 2" xfId="3182" xr:uid="{00000000-0005-0000-0000-00005A0C0000}"/>
    <cellStyle name="Normal 58 2 3" xfId="3141" xr:uid="{00000000-0005-0000-0000-00005B0C0000}"/>
    <cellStyle name="Normal 58 3" xfId="2645" xr:uid="{00000000-0005-0000-0000-00005C0C0000}"/>
    <cellStyle name="Normal 58 3 2" xfId="3169" xr:uid="{00000000-0005-0000-0000-00005D0C0000}"/>
    <cellStyle name="Normal 58 4" xfId="2879" xr:uid="{00000000-0005-0000-0000-00005E0C0000}"/>
    <cellStyle name="Normal 59" xfId="2357" xr:uid="{00000000-0005-0000-0000-00005F0C0000}"/>
    <cellStyle name="Normal 59 2" xfId="2661" xr:uid="{00000000-0005-0000-0000-0000600C0000}"/>
    <cellStyle name="Normal 59 2 2" xfId="3181" xr:uid="{00000000-0005-0000-0000-0000610C0000}"/>
    <cellStyle name="Normal 59 3" xfId="2884" xr:uid="{00000000-0005-0000-0000-0000620C0000}"/>
    <cellStyle name="Normal 6" xfId="249" xr:uid="{00000000-0005-0000-0000-0000630C0000}"/>
    <cellStyle name="Normal 6 2" xfId="2398" xr:uid="{00000000-0005-0000-0000-0000640C0000}"/>
    <cellStyle name="Normal 6 2 2" xfId="2924" xr:uid="{00000000-0005-0000-0000-0000650C0000}"/>
    <cellStyle name="Normal 6 2 3" xfId="4532" xr:uid="{00000000-0005-0000-0000-0000660C0000}"/>
    <cellStyle name="Normal 6 3" xfId="2555" xr:uid="{00000000-0005-0000-0000-0000670C0000}"/>
    <cellStyle name="Normal 6 3 2" xfId="3081" xr:uid="{00000000-0005-0000-0000-0000680C0000}"/>
    <cellStyle name="Normal 6 4" xfId="2779" xr:uid="{00000000-0005-0000-0000-0000690C0000}"/>
    <cellStyle name="Normal 6 5" xfId="4637" xr:uid="{00000000-0005-0000-0000-00006A0C0000}"/>
    <cellStyle name="Normal 60" xfId="2651" xr:uid="{00000000-0005-0000-0000-00006B0C0000}"/>
    <cellStyle name="Normal 60 2" xfId="3174" xr:uid="{00000000-0005-0000-0000-00006C0C0000}"/>
    <cellStyle name="Normal 61" xfId="2659" xr:uid="{00000000-0005-0000-0000-00006D0C0000}"/>
    <cellStyle name="Normal 61 2" xfId="3179" xr:uid="{00000000-0005-0000-0000-00006E0C0000}"/>
    <cellStyle name="Normal 62" xfId="2663" xr:uid="{00000000-0005-0000-0000-00006F0C0000}"/>
    <cellStyle name="Normal 62 2" xfId="3183" xr:uid="{00000000-0005-0000-0000-0000700C0000}"/>
    <cellStyle name="Normal 63" xfId="2664" xr:uid="{00000000-0005-0000-0000-0000710C0000}"/>
    <cellStyle name="Normal 63 2" xfId="2668" xr:uid="{00000000-0005-0000-0000-0000720C0000}"/>
    <cellStyle name="Normal 63 3" xfId="3184" xr:uid="{00000000-0005-0000-0000-0000730C0000}"/>
    <cellStyle name="Normal 64" xfId="2685" xr:uid="{00000000-0005-0000-0000-0000740C0000}"/>
    <cellStyle name="Normal 64 2" xfId="3192" xr:uid="{00000000-0005-0000-0000-0000750C0000}"/>
    <cellStyle name="Normal 65" xfId="2686" xr:uid="{00000000-0005-0000-0000-0000760C0000}"/>
    <cellStyle name="Normal 65 2" xfId="2721" xr:uid="{00000000-0005-0000-0000-0000770C0000}"/>
    <cellStyle name="Normal 65 2 2" xfId="3223" xr:uid="{00000000-0005-0000-0000-0000780C0000}"/>
    <cellStyle name="Normal 65 3" xfId="3193" xr:uid="{00000000-0005-0000-0000-0000790C0000}"/>
    <cellStyle name="Normal 66" xfId="2692" xr:uid="{00000000-0005-0000-0000-00007A0C0000}"/>
    <cellStyle name="Normal 66 2" xfId="3198" xr:uid="{00000000-0005-0000-0000-00007B0C0000}"/>
    <cellStyle name="Normal 67" xfId="2698" xr:uid="{00000000-0005-0000-0000-00007C0C0000}"/>
    <cellStyle name="Normal 67 2" xfId="3203" xr:uid="{00000000-0005-0000-0000-00007D0C0000}"/>
    <cellStyle name="Normal 68" xfId="2703" xr:uid="{00000000-0005-0000-0000-00007E0C0000}"/>
    <cellStyle name="Normal 68 2" xfId="3207" xr:uid="{00000000-0005-0000-0000-00007F0C0000}"/>
    <cellStyle name="Normal 69" xfId="2709" xr:uid="{00000000-0005-0000-0000-0000800C0000}"/>
    <cellStyle name="Normal 69 2" xfId="3212" xr:uid="{00000000-0005-0000-0000-0000810C0000}"/>
    <cellStyle name="Normal 7" xfId="250" xr:uid="{00000000-0005-0000-0000-0000820C0000}"/>
    <cellStyle name="Normal 7 10" xfId="2707" xr:uid="{00000000-0005-0000-0000-0000830C0000}"/>
    <cellStyle name="Normal 7 10 10" xfId="3304" xr:uid="{00000000-0005-0000-0000-0000840C0000}"/>
    <cellStyle name="Normal 7 10 11" xfId="3314" xr:uid="{00000000-0005-0000-0000-0000850C0000}"/>
    <cellStyle name="Normal 7 10 12" xfId="3681" xr:uid="{00000000-0005-0000-0000-0000860C0000}"/>
    <cellStyle name="Normal 7 10 13" xfId="3690" xr:uid="{00000000-0005-0000-0000-0000870C0000}"/>
    <cellStyle name="Normal 7 10 14" xfId="3699" xr:uid="{00000000-0005-0000-0000-0000880C0000}"/>
    <cellStyle name="Normal 7 10 15" xfId="3708" xr:uid="{00000000-0005-0000-0000-0000890C0000}"/>
    <cellStyle name="Normal 7 10 16" xfId="3719" xr:uid="{00000000-0005-0000-0000-00008A0C0000}"/>
    <cellStyle name="Normal 7 10 2" xfId="2733" xr:uid="{00000000-0005-0000-0000-00008B0C0000}"/>
    <cellStyle name="Normal 7 10 2 2" xfId="3234" xr:uid="{00000000-0005-0000-0000-00008C0C0000}"/>
    <cellStyle name="Normal 7 10 3" xfId="3210" xr:uid="{00000000-0005-0000-0000-00008D0C0000}"/>
    <cellStyle name="Normal 7 10 4" xfId="3242" xr:uid="{00000000-0005-0000-0000-00008E0C0000}"/>
    <cellStyle name="Normal 7 10 5" xfId="3251" xr:uid="{00000000-0005-0000-0000-00008F0C0000}"/>
    <cellStyle name="Normal 7 10 6" xfId="3260" xr:uid="{00000000-0005-0000-0000-0000900C0000}"/>
    <cellStyle name="Normal 7 10 6 2" xfId="3269" xr:uid="{00000000-0005-0000-0000-0000910C0000}"/>
    <cellStyle name="Normal 7 10 7" xfId="3274" xr:uid="{00000000-0005-0000-0000-0000920C0000}"/>
    <cellStyle name="Normal 7 10 8" xfId="3283" xr:uid="{00000000-0005-0000-0000-0000930C0000}"/>
    <cellStyle name="Normal 7 10 9" xfId="3294" xr:uid="{00000000-0005-0000-0000-0000940C0000}"/>
    <cellStyle name="Normal 7 11" xfId="2712" xr:uid="{00000000-0005-0000-0000-0000950C0000}"/>
    <cellStyle name="Normal 7 11 10" xfId="3315" xr:uid="{00000000-0005-0000-0000-0000960C0000}"/>
    <cellStyle name="Normal 7 11 11" xfId="3682" xr:uid="{00000000-0005-0000-0000-0000970C0000}"/>
    <cellStyle name="Normal 7 11 12" xfId="3691" xr:uid="{00000000-0005-0000-0000-0000980C0000}"/>
    <cellStyle name="Normal 7 11 13" xfId="3700" xr:uid="{00000000-0005-0000-0000-0000990C0000}"/>
    <cellStyle name="Normal 7 11 14" xfId="3709" xr:uid="{00000000-0005-0000-0000-00009A0C0000}"/>
    <cellStyle name="Normal 7 11 15" xfId="3720" xr:uid="{00000000-0005-0000-0000-00009B0C0000}"/>
    <cellStyle name="Normal 7 11 2" xfId="3215" xr:uid="{00000000-0005-0000-0000-00009C0C0000}"/>
    <cellStyle name="Normal 7 11 3" xfId="3243" xr:uid="{00000000-0005-0000-0000-00009D0C0000}"/>
    <cellStyle name="Normal 7 11 4" xfId="3252" xr:uid="{00000000-0005-0000-0000-00009E0C0000}"/>
    <cellStyle name="Normal 7 11 5" xfId="3261" xr:uid="{00000000-0005-0000-0000-00009F0C0000}"/>
    <cellStyle name="Normal 7 11 6" xfId="3275" xr:uid="{00000000-0005-0000-0000-0000A00C0000}"/>
    <cellStyle name="Normal 7 11 7" xfId="3284" xr:uid="{00000000-0005-0000-0000-0000A10C0000}"/>
    <cellStyle name="Normal 7 11 8" xfId="3295" xr:uid="{00000000-0005-0000-0000-0000A20C0000}"/>
    <cellStyle name="Normal 7 11 9" xfId="3305" xr:uid="{00000000-0005-0000-0000-0000A30C0000}"/>
    <cellStyle name="Normal 7 12" xfId="2780" xr:uid="{00000000-0005-0000-0000-0000A40C0000}"/>
    <cellStyle name="Normal 7 17" xfId="3309" xr:uid="{00000000-0005-0000-0000-0000A50C0000}"/>
    <cellStyle name="Normal 7 2" xfId="251" xr:uid="{00000000-0005-0000-0000-0000A60C0000}"/>
    <cellStyle name="Normal 7 2 2" xfId="252" xr:uid="{00000000-0005-0000-0000-0000A70C0000}"/>
    <cellStyle name="Normal 7 2 2 2" xfId="2401" xr:uid="{00000000-0005-0000-0000-0000A80C0000}"/>
    <cellStyle name="Normal 7 2 2 2 2" xfId="2927" xr:uid="{00000000-0005-0000-0000-0000A90C0000}"/>
    <cellStyle name="Normal 7 2 2 3" xfId="2552" xr:uid="{00000000-0005-0000-0000-0000AA0C0000}"/>
    <cellStyle name="Normal 7 2 2 3 2" xfId="3078" xr:uid="{00000000-0005-0000-0000-0000AB0C0000}"/>
    <cellStyle name="Normal 7 2 2 4" xfId="2782" xr:uid="{00000000-0005-0000-0000-0000AC0C0000}"/>
    <cellStyle name="Normal 7 2 3" xfId="2400" xr:uid="{00000000-0005-0000-0000-0000AD0C0000}"/>
    <cellStyle name="Normal 7 2 3 2" xfId="2926" xr:uid="{00000000-0005-0000-0000-0000AE0C0000}"/>
    <cellStyle name="Normal 7 2 4" xfId="2553" xr:uid="{00000000-0005-0000-0000-0000AF0C0000}"/>
    <cellStyle name="Normal 7 2 4 2" xfId="3079" xr:uid="{00000000-0005-0000-0000-0000B00C0000}"/>
    <cellStyle name="Normal 7 2 5" xfId="2781" xr:uid="{00000000-0005-0000-0000-0000B10C0000}"/>
    <cellStyle name="Normal 7 20" xfId="3714" xr:uid="{00000000-0005-0000-0000-0000B20C0000}"/>
    <cellStyle name="Normal 7 3" xfId="2345" xr:uid="{00000000-0005-0000-0000-0000B30C0000}"/>
    <cellStyle name="Normal 7 3 2" xfId="2608" xr:uid="{00000000-0005-0000-0000-0000B40C0000}"/>
    <cellStyle name="Normal 7 3 2 2" xfId="3134" xr:uid="{00000000-0005-0000-0000-0000B50C0000}"/>
    <cellStyle name="Normal 7 3 3" xfId="2638" xr:uid="{00000000-0005-0000-0000-0000B60C0000}"/>
    <cellStyle name="Normal 7 3 3 2" xfId="3162" xr:uid="{00000000-0005-0000-0000-0000B70C0000}"/>
    <cellStyle name="Normal 7 3 4" xfId="2872" xr:uid="{00000000-0005-0000-0000-0000B80C0000}"/>
    <cellStyle name="Normal 7 4" xfId="2350" xr:uid="{00000000-0005-0000-0000-0000B90C0000}"/>
    <cellStyle name="Normal 7 4 2" xfId="2613" xr:uid="{00000000-0005-0000-0000-0000BA0C0000}"/>
    <cellStyle name="Normal 7 4 2 2" xfId="3139" xr:uid="{00000000-0005-0000-0000-0000BB0C0000}"/>
    <cellStyle name="Normal 7 4 3" xfId="2643" xr:uid="{00000000-0005-0000-0000-0000BC0C0000}"/>
    <cellStyle name="Normal 7 4 3 2" xfId="3167" xr:uid="{00000000-0005-0000-0000-0000BD0C0000}"/>
    <cellStyle name="Normal 7 4 4" xfId="2877" xr:uid="{00000000-0005-0000-0000-0000BE0C0000}"/>
    <cellStyle name="Normal 7 5" xfId="2355" xr:uid="{00000000-0005-0000-0000-0000BF0C0000}"/>
    <cellStyle name="Normal 7 5 2" xfId="2618" xr:uid="{00000000-0005-0000-0000-0000C00C0000}"/>
    <cellStyle name="Normal 7 5 2 2" xfId="3144" xr:uid="{00000000-0005-0000-0000-0000C10C0000}"/>
    <cellStyle name="Normal 7 5 3" xfId="2648" xr:uid="{00000000-0005-0000-0000-0000C20C0000}"/>
    <cellStyle name="Normal 7 5 3 2" xfId="3172" xr:uid="{00000000-0005-0000-0000-0000C30C0000}"/>
    <cellStyle name="Normal 7 5 4" xfId="2882" xr:uid="{00000000-0005-0000-0000-0000C40C0000}"/>
    <cellStyle name="Normal 7 6" xfId="2399" xr:uid="{00000000-0005-0000-0000-0000C50C0000}"/>
    <cellStyle name="Normal 7 6 10" xfId="3618" xr:uid="{00000000-0005-0000-0000-0000C60C0000}"/>
    <cellStyle name="Normal 7 6 11" xfId="3619" xr:uid="{00000000-0005-0000-0000-0000C70C0000}"/>
    <cellStyle name="Normal 7 6 12" xfId="3620" xr:uid="{00000000-0005-0000-0000-0000C80C0000}"/>
    <cellStyle name="Normal 7 6 13" xfId="2719" xr:uid="{00000000-0005-0000-0000-0000C90C0000}"/>
    <cellStyle name="Normal 7 6 13 10" xfId="3285" xr:uid="{00000000-0005-0000-0000-0000CA0C0000}"/>
    <cellStyle name="Normal 7 6 13 11" xfId="3296" xr:uid="{00000000-0005-0000-0000-0000CB0C0000}"/>
    <cellStyle name="Normal 7 6 13 12" xfId="3306" xr:uid="{00000000-0005-0000-0000-0000CC0C0000}"/>
    <cellStyle name="Normal 7 6 13 13" xfId="3316" xr:uid="{00000000-0005-0000-0000-0000CD0C0000}"/>
    <cellStyle name="Normal 7 6 13 14" xfId="3676" xr:uid="{00000000-0005-0000-0000-0000CE0C0000}"/>
    <cellStyle name="Normal 7 6 13 15" xfId="3683" xr:uid="{00000000-0005-0000-0000-0000CF0C0000}"/>
    <cellStyle name="Normal 7 6 13 16" xfId="3692" xr:uid="{00000000-0005-0000-0000-0000D00C0000}"/>
    <cellStyle name="Normal 7 6 13 17" xfId="3701" xr:uid="{00000000-0005-0000-0000-0000D10C0000}"/>
    <cellStyle name="Normal 7 6 13 18" xfId="3710" xr:uid="{00000000-0005-0000-0000-0000D20C0000}"/>
    <cellStyle name="Normal 7 6 13 19" xfId="3721" xr:uid="{00000000-0005-0000-0000-0000D30C0000}"/>
    <cellStyle name="Normal 7 6 13 2" xfId="2728" xr:uid="{00000000-0005-0000-0000-0000D40C0000}"/>
    <cellStyle name="Normal 7 6 13 2 2" xfId="3229" xr:uid="{00000000-0005-0000-0000-0000D50C0000}"/>
    <cellStyle name="Normal 7 6 13 3" xfId="2734" xr:uid="{00000000-0005-0000-0000-0000D60C0000}"/>
    <cellStyle name="Normal 7 6 13 3 2" xfId="3235" xr:uid="{00000000-0005-0000-0000-0000D70C0000}"/>
    <cellStyle name="Normal 7 6 13 4" xfId="2735" xr:uid="{00000000-0005-0000-0000-0000D80C0000}"/>
    <cellStyle name="Normal 7 6 13 4 10" xfId="3317" xr:uid="{00000000-0005-0000-0000-0000D90C0000}"/>
    <cellStyle name="Normal 7 6 13 4 11" xfId="3684" xr:uid="{00000000-0005-0000-0000-0000DA0C0000}"/>
    <cellStyle name="Normal 7 6 13 4 12" xfId="3693" xr:uid="{00000000-0005-0000-0000-0000DB0C0000}"/>
    <cellStyle name="Normal 7 6 13 4 13" xfId="3702" xr:uid="{00000000-0005-0000-0000-0000DC0C0000}"/>
    <cellStyle name="Normal 7 6 13 4 14" xfId="3711" xr:uid="{00000000-0005-0000-0000-0000DD0C0000}"/>
    <cellStyle name="Normal 7 6 13 4 15" xfId="3722" xr:uid="{00000000-0005-0000-0000-0000DE0C0000}"/>
    <cellStyle name="Normal 7 6 13 4 2" xfId="3236" xr:uid="{00000000-0005-0000-0000-0000DF0C0000}"/>
    <cellStyle name="Normal 7 6 13 4 3" xfId="3245" xr:uid="{00000000-0005-0000-0000-0000E00C0000}"/>
    <cellStyle name="Normal 7 6 13 4 4" xfId="3254" xr:uid="{00000000-0005-0000-0000-0000E10C0000}"/>
    <cellStyle name="Normal 7 6 13 4 5" xfId="3263" xr:uid="{00000000-0005-0000-0000-0000E20C0000}"/>
    <cellStyle name="Normal 7 6 13 4 6" xfId="3277" xr:uid="{00000000-0005-0000-0000-0000E30C0000}"/>
    <cellStyle name="Normal 7 6 13 4 7" xfId="3286" xr:uid="{00000000-0005-0000-0000-0000E40C0000}"/>
    <cellStyle name="Normal 7 6 13 4 8" xfId="3297" xr:uid="{00000000-0005-0000-0000-0000E50C0000}"/>
    <cellStyle name="Normal 7 6 13 4 9" xfId="3307" xr:uid="{00000000-0005-0000-0000-0000E60C0000}"/>
    <cellStyle name="Normal 7 6 13 5" xfId="3221" xr:uid="{00000000-0005-0000-0000-0000E70C0000}"/>
    <cellStyle name="Normal 7 6 13 6" xfId="3244" xr:uid="{00000000-0005-0000-0000-0000E80C0000}"/>
    <cellStyle name="Normal 7 6 13 7" xfId="3253" xr:uid="{00000000-0005-0000-0000-0000E90C0000}"/>
    <cellStyle name="Normal 7 6 13 8" xfId="3262" xr:uid="{00000000-0005-0000-0000-0000EA0C0000}"/>
    <cellStyle name="Normal 7 6 13 9" xfId="3276" xr:uid="{00000000-0005-0000-0000-0000EB0C0000}"/>
    <cellStyle name="Normal 7 6 2" xfId="2925" xr:uid="{00000000-0005-0000-0000-0000EC0C0000}"/>
    <cellStyle name="Normal 7 6 3" xfId="3621" xr:uid="{00000000-0005-0000-0000-0000ED0C0000}"/>
    <cellStyle name="Normal 7 6 4" xfId="3622" xr:uid="{00000000-0005-0000-0000-0000EE0C0000}"/>
    <cellStyle name="Normal 7 6 5" xfId="3623" xr:uid="{00000000-0005-0000-0000-0000EF0C0000}"/>
    <cellStyle name="Normal 7 6 6" xfId="3624" xr:uid="{00000000-0005-0000-0000-0000F00C0000}"/>
    <cellStyle name="Normal 7 6 7" xfId="3625" xr:uid="{00000000-0005-0000-0000-0000F10C0000}"/>
    <cellStyle name="Normal 7 6 8" xfId="3626" xr:uid="{00000000-0005-0000-0000-0000F20C0000}"/>
    <cellStyle name="Normal 7 6 9" xfId="3627" xr:uid="{00000000-0005-0000-0000-0000F30C0000}"/>
    <cellStyle name="Normal 7 7" xfId="2554" xr:uid="{00000000-0005-0000-0000-0000F40C0000}"/>
    <cellStyle name="Normal 7 7 2" xfId="3080" xr:uid="{00000000-0005-0000-0000-0000F50C0000}"/>
    <cellStyle name="Normal 7 8" xfId="2690" xr:uid="{00000000-0005-0000-0000-0000F60C0000}"/>
    <cellStyle name="Normal 7 8 2" xfId="2717" xr:uid="{00000000-0005-0000-0000-0000F70C0000}"/>
    <cellStyle name="Normal 7 8 2 2" xfId="3220" xr:uid="{00000000-0005-0000-0000-0000F80C0000}"/>
    <cellStyle name="Normal 7 8 3" xfId="2727" xr:uid="{00000000-0005-0000-0000-0000F90C0000}"/>
    <cellStyle name="Normal 7 8 3 2" xfId="3228" xr:uid="{00000000-0005-0000-0000-0000FA0C0000}"/>
    <cellStyle name="Normal 7 8 4" xfId="3196" xr:uid="{00000000-0005-0000-0000-0000FB0C0000}"/>
    <cellStyle name="Normal 7 9" xfId="2696" xr:uid="{00000000-0005-0000-0000-0000FC0C0000}"/>
    <cellStyle name="Normal 7 9 2" xfId="3201" xr:uid="{00000000-0005-0000-0000-0000FD0C0000}"/>
    <cellStyle name="Normal 70" xfId="2714" xr:uid="{00000000-0005-0000-0000-0000FE0C0000}"/>
    <cellStyle name="Normal 70 2" xfId="3217" xr:uid="{00000000-0005-0000-0000-0000FF0C0000}"/>
    <cellStyle name="Normal 71" xfId="2724" xr:uid="{00000000-0005-0000-0000-0000000D0000}"/>
    <cellStyle name="Normal 71 2" xfId="3225" xr:uid="{00000000-0005-0000-0000-0000010D0000}"/>
    <cellStyle name="Normal 72" xfId="2730" xr:uid="{00000000-0005-0000-0000-0000020D0000}"/>
    <cellStyle name="Normal 72 2" xfId="3231" xr:uid="{00000000-0005-0000-0000-0000030D0000}"/>
    <cellStyle name="Normal 73" xfId="2738" xr:uid="{00000000-0005-0000-0000-0000040D0000}"/>
    <cellStyle name="Normal 74" xfId="2737" xr:uid="{00000000-0005-0000-0000-0000050D0000}"/>
    <cellStyle name="Normal 75" xfId="3238" xr:uid="{00000000-0005-0000-0000-0000060D0000}"/>
    <cellStyle name="Normal 76" xfId="3247" xr:uid="{00000000-0005-0000-0000-0000070D0000}"/>
    <cellStyle name="Normal 77" xfId="3256" xr:uid="{00000000-0005-0000-0000-0000080D0000}"/>
    <cellStyle name="Normal 78" xfId="3265" xr:uid="{00000000-0005-0000-0000-0000090D0000}"/>
    <cellStyle name="Normal 79" xfId="3270" xr:uid="{00000000-0005-0000-0000-00000A0D0000}"/>
    <cellStyle name="Normal 8" xfId="253" xr:uid="{00000000-0005-0000-0000-00000B0D0000}"/>
    <cellStyle name="Normal 8 2" xfId="2402" xr:uid="{00000000-0005-0000-0000-00000C0D0000}"/>
    <cellStyle name="Normal 8 2 2" xfId="2928" xr:uid="{00000000-0005-0000-0000-00000D0D0000}"/>
    <cellStyle name="Normal 8 3" xfId="2551" xr:uid="{00000000-0005-0000-0000-00000E0D0000}"/>
    <cellStyle name="Normal 8 3 2" xfId="3077" xr:uid="{00000000-0005-0000-0000-00000F0D0000}"/>
    <cellStyle name="Normal 8 4" xfId="2783" xr:uid="{00000000-0005-0000-0000-0000100D0000}"/>
    <cellStyle name="Normal 8 5" xfId="4636" xr:uid="{00000000-0005-0000-0000-0000110D0000}"/>
    <cellStyle name="Normal 80" xfId="3279" xr:uid="{00000000-0005-0000-0000-0000120D0000}"/>
    <cellStyle name="Normal 81" xfId="3288" xr:uid="{00000000-0005-0000-0000-0000130D0000}"/>
    <cellStyle name="Normal 82" xfId="3300" xr:uid="{00000000-0005-0000-0000-0000140D0000}"/>
    <cellStyle name="Normal 83" xfId="3310" xr:uid="{00000000-0005-0000-0000-0000150D0000}"/>
    <cellStyle name="Normal 84" xfId="3673" xr:uid="{00000000-0005-0000-0000-0000160D0000}"/>
    <cellStyle name="Normal 85" xfId="3678" xr:uid="{00000000-0005-0000-0000-0000170D0000}"/>
    <cellStyle name="Normal 86" xfId="3686" xr:uid="{00000000-0005-0000-0000-0000180D0000}"/>
    <cellStyle name="Normal 87" xfId="3695" xr:uid="{00000000-0005-0000-0000-0000190D0000}"/>
    <cellStyle name="Normal 88" xfId="3704" xr:uid="{00000000-0005-0000-0000-00001A0D0000}"/>
    <cellStyle name="Normal 89" xfId="3715" xr:uid="{00000000-0005-0000-0000-00001B0D0000}"/>
    <cellStyle name="Normal 9" xfId="254" xr:uid="{00000000-0005-0000-0000-00001C0D0000}"/>
    <cellStyle name="Normal 9 2" xfId="2403" xr:uid="{00000000-0005-0000-0000-00001D0D0000}"/>
    <cellStyle name="Normal 9 2 2" xfId="2929" xr:uid="{00000000-0005-0000-0000-00001E0D0000}"/>
    <cellStyle name="Normal 9 3" xfId="2550" xr:uid="{00000000-0005-0000-0000-00001F0D0000}"/>
    <cellStyle name="Normal 9 3 2" xfId="3076" xr:uid="{00000000-0005-0000-0000-0000200D0000}"/>
    <cellStyle name="Normal 9 4" xfId="2784" xr:uid="{00000000-0005-0000-0000-0000210D0000}"/>
    <cellStyle name="Normal 9 5" xfId="4635" xr:uid="{00000000-0005-0000-0000-0000220D0000}"/>
    <cellStyle name="Normal 90" xfId="2" xr:uid="{00000000-0005-0000-0000-0000230D0000}"/>
    <cellStyle name="Note 10" xfId="1447" xr:uid="{00000000-0005-0000-0000-0000240D0000}"/>
    <cellStyle name="Note 10 2" xfId="1448" xr:uid="{00000000-0005-0000-0000-0000250D0000}"/>
    <cellStyle name="Note 10 3" xfId="1449" xr:uid="{00000000-0005-0000-0000-0000260D0000}"/>
    <cellStyle name="Note 10 4" xfId="1450" xr:uid="{00000000-0005-0000-0000-0000270D0000}"/>
    <cellStyle name="Note 10 5" xfId="1451" xr:uid="{00000000-0005-0000-0000-0000280D0000}"/>
    <cellStyle name="Note 10 6" xfId="1452" xr:uid="{00000000-0005-0000-0000-0000290D0000}"/>
    <cellStyle name="Note 10 7" xfId="1453" xr:uid="{00000000-0005-0000-0000-00002A0D0000}"/>
    <cellStyle name="Note 10 8" xfId="1454" xr:uid="{00000000-0005-0000-0000-00002B0D0000}"/>
    <cellStyle name="Note 10 9" xfId="1455" xr:uid="{00000000-0005-0000-0000-00002C0D0000}"/>
    <cellStyle name="Note 11" xfId="1456" xr:uid="{00000000-0005-0000-0000-00002D0D0000}"/>
    <cellStyle name="Note 11 2" xfId="1457" xr:uid="{00000000-0005-0000-0000-00002E0D0000}"/>
    <cellStyle name="Note 11 3" xfId="1458" xr:uid="{00000000-0005-0000-0000-00002F0D0000}"/>
    <cellStyle name="Note 11 4" xfId="1459" xr:uid="{00000000-0005-0000-0000-0000300D0000}"/>
    <cellStyle name="Note 11 5" xfId="1460" xr:uid="{00000000-0005-0000-0000-0000310D0000}"/>
    <cellStyle name="Note 11 6" xfId="1461" xr:uid="{00000000-0005-0000-0000-0000320D0000}"/>
    <cellStyle name="Note 11 7" xfId="1462" xr:uid="{00000000-0005-0000-0000-0000330D0000}"/>
    <cellStyle name="Note 11 8" xfId="1463" xr:uid="{00000000-0005-0000-0000-0000340D0000}"/>
    <cellStyle name="Note 11 9" xfId="1464" xr:uid="{00000000-0005-0000-0000-0000350D0000}"/>
    <cellStyle name="Note 12" xfId="1465" xr:uid="{00000000-0005-0000-0000-0000360D0000}"/>
    <cellStyle name="Note 12 2" xfId="1466" xr:uid="{00000000-0005-0000-0000-0000370D0000}"/>
    <cellStyle name="Note 12 3" xfId="1467" xr:uid="{00000000-0005-0000-0000-0000380D0000}"/>
    <cellStyle name="Note 12 4" xfId="1468" xr:uid="{00000000-0005-0000-0000-0000390D0000}"/>
    <cellStyle name="Note 12 5" xfId="1469" xr:uid="{00000000-0005-0000-0000-00003A0D0000}"/>
    <cellStyle name="Note 12 6" xfId="1470" xr:uid="{00000000-0005-0000-0000-00003B0D0000}"/>
    <cellStyle name="Note 12 7" xfId="1471" xr:uid="{00000000-0005-0000-0000-00003C0D0000}"/>
    <cellStyle name="Note 12 8" xfId="1472" xr:uid="{00000000-0005-0000-0000-00003D0D0000}"/>
    <cellStyle name="Note 12 9" xfId="1473" xr:uid="{00000000-0005-0000-0000-00003E0D0000}"/>
    <cellStyle name="Note 13" xfId="1474" xr:uid="{00000000-0005-0000-0000-00003F0D0000}"/>
    <cellStyle name="Note 13 2" xfId="1475" xr:uid="{00000000-0005-0000-0000-0000400D0000}"/>
    <cellStyle name="Note 13 3" xfId="1476" xr:uid="{00000000-0005-0000-0000-0000410D0000}"/>
    <cellStyle name="Note 13 4" xfId="1477" xr:uid="{00000000-0005-0000-0000-0000420D0000}"/>
    <cellStyle name="Note 13 5" xfId="1478" xr:uid="{00000000-0005-0000-0000-0000430D0000}"/>
    <cellStyle name="Note 13 6" xfId="1479" xr:uid="{00000000-0005-0000-0000-0000440D0000}"/>
    <cellStyle name="Note 13 7" xfId="1480" xr:uid="{00000000-0005-0000-0000-0000450D0000}"/>
    <cellStyle name="Note 13 8" xfId="1481" xr:uid="{00000000-0005-0000-0000-0000460D0000}"/>
    <cellStyle name="Note 13 9" xfId="1482" xr:uid="{00000000-0005-0000-0000-0000470D0000}"/>
    <cellStyle name="Note 14" xfId="1483" xr:uid="{00000000-0005-0000-0000-0000480D0000}"/>
    <cellStyle name="Note 14 2" xfId="1484" xr:uid="{00000000-0005-0000-0000-0000490D0000}"/>
    <cellStyle name="Note 14 3" xfId="1485" xr:uid="{00000000-0005-0000-0000-00004A0D0000}"/>
    <cellStyle name="Note 14 4" xfId="1486" xr:uid="{00000000-0005-0000-0000-00004B0D0000}"/>
    <cellStyle name="Note 14 5" xfId="1487" xr:uid="{00000000-0005-0000-0000-00004C0D0000}"/>
    <cellStyle name="Note 14 6" xfId="1488" xr:uid="{00000000-0005-0000-0000-00004D0D0000}"/>
    <cellStyle name="Note 14 7" xfId="1489" xr:uid="{00000000-0005-0000-0000-00004E0D0000}"/>
    <cellStyle name="Note 14 8" xfId="1490" xr:uid="{00000000-0005-0000-0000-00004F0D0000}"/>
    <cellStyle name="Note 14 9" xfId="1491" xr:uid="{00000000-0005-0000-0000-0000500D0000}"/>
    <cellStyle name="Note 15" xfId="1492" xr:uid="{00000000-0005-0000-0000-0000510D0000}"/>
    <cellStyle name="Note 15 2" xfId="1493" xr:uid="{00000000-0005-0000-0000-0000520D0000}"/>
    <cellStyle name="Note 15 3" xfId="1494" xr:uid="{00000000-0005-0000-0000-0000530D0000}"/>
    <cellStyle name="Note 15 4" xfId="1495" xr:uid="{00000000-0005-0000-0000-0000540D0000}"/>
    <cellStyle name="Note 15 5" xfId="1496" xr:uid="{00000000-0005-0000-0000-0000550D0000}"/>
    <cellStyle name="Note 15 6" xfId="1497" xr:uid="{00000000-0005-0000-0000-0000560D0000}"/>
    <cellStyle name="Note 15 7" xfId="1498" xr:uid="{00000000-0005-0000-0000-0000570D0000}"/>
    <cellStyle name="Note 15 8" xfId="1499" xr:uid="{00000000-0005-0000-0000-0000580D0000}"/>
    <cellStyle name="Note 15 9" xfId="1500" xr:uid="{00000000-0005-0000-0000-0000590D0000}"/>
    <cellStyle name="Note 16" xfId="1501" xr:uid="{00000000-0005-0000-0000-00005A0D0000}"/>
    <cellStyle name="Note 16 2" xfId="1502" xr:uid="{00000000-0005-0000-0000-00005B0D0000}"/>
    <cellStyle name="Note 16 3" xfId="1503" xr:uid="{00000000-0005-0000-0000-00005C0D0000}"/>
    <cellStyle name="Note 16 4" xfId="1504" xr:uid="{00000000-0005-0000-0000-00005D0D0000}"/>
    <cellStyle name="Note 16 5" xfId="1505" xr:uid="{00000000-0005-0000-0000-00005E0D0000}"/>
    <cellStyle name="Note 16 6" xfId="1506" xr:uid="{00000000-0005-0000-0000-00005F0D0000}"/>
    <cellStyle name="Note 16 7" xfId="1507" xr:uid="{00000000-0005-0000-0000-0000600D0000}"/>
    <cellStyle name="Note 16 8" xfId="1508" xr:uid="{00000000-0005-0000-0000-0000610D0000}"/>
    <cellStyle name="Note 16 9" xfId="1509" xr:uid="{00000000-0005-0000-0000-0000620D0000}"/>
    <cellStyle name="Note 17" xfId="1510" xr:uid="{00000000-0005-0000-0000-0000630D0000}"/>
    <cellStyle name="Note 17 2" xfId="1511" xr:uid="{00000000-0005-0000-0000-0000640D0000}"/>
    <cellStyle name="Note 17 3" xfId="1512" xr:uid="{00000000-0005-0000-0000-0000650D0000}"/>
    <cellStyle name="Note 17 4" xfId="1513" xr:uid="{00000000-0005-0000-0000-0000660D0000}"/>
    <cellStyle name="Note 17 5" xfId="1514" xr:uid="{00000000-0005-0000-0000-0000670D0000}"/>
    <cellStyle name="Note 17 6" xfId="1515" xr:uid="{00000000-0005-0000-0000-0000680D0000}"/>
    <cellStyle name="Note 17 7" xfId="1516" xr:uid="{00000000-0005-0000-0000-0000690D0000}"/>
    <cellStyle name="Note 17 8" xfId="1517" xr:uid="{00000000-0005-0000-0000-00006A0D0000}"/>
    <cellStyle name="Note 17 9" xfId="1518" xr:uid="{00000000-0005-0000-0000-00006B0D0000}"/>
    <cellStyle name="Note 18" xfId="1519" xr:uid="{00000000-0005-0000-0000-00006C0D0000}"/>
    <cellStyle name="Note 18 2" xfId="1520" xr:uid="{00000000-0005-0000-0000-00006D0D0000}"/>
    <cellStyle name="Note 18 3" xfId="1521" xr:uid="{00000000-0005-0000-0000-00006E0D0000}"/>
    <cellStyle name="Note 18 4" xfId="1522" xr:uid="{00000000-0005-0000-0000-00006F0D0000}"/>
    <cellStyle name="Note 18 5" xfId="1523" xr:uid="{00000000-0005-0000-0000-0000700D0000}"/>
    <cellStyle name="Note 18 6" xfId="1524" xr:uid="{00000000-0005-0000-0000-0000710D0000}"/>
    <cellStyle name="Note 18 7" xfId="1525" xr:uid="{00000000-0005-0000-0000-0000720D0000}"/>
    <cellStyle name="Note 18 8" xfId="1526" xr:uid="{00000000-0005-0000-0000-0000730D0000}"/>
    <cellStyle name="Note 18 9" xfId="1527" xr:uid="{00000000-0005-0000-0000-0000740D0000}"/>
    <cellStyle name="Note 19" xfId="1528" xr:uid="{00000000-0005-0000-0000-0000750D0000}"/>
    <cellStyle name="Note 19 2" xfId="1529" xr:uid="{00000000-0005-0000-0000-0000760D0000}"/>
    <cellStyle name="Note 19 3" xfId="1530" xr:uid="{00000000-0005-0000-0000-0000770D0000}"/>
    <cellStyle name="Note 19 4" xfId="1531" xr:uid="{00000000-0005-0000-0000-0000780D0000}"/>
    <cellStyle name="Note 19 5" xfId="1532" xr:uid="{00000000-0005-0000-0000-0000790D0000}"/>
    <cellStyle name="Note 19 6" xfId="1533" xr:uid="{00000000-0005-0000-0000-00007A0D0000}"/>
    <cellStyle name="Note 19 7" xfId="1534" xr:uid="{00000000-0005-0000-0000-00007B0D0000}"/>
    <cellStyle name="Note 19 8" xfId="1535" xr:uid="{00000000-0005-0000-0000-00007C0D0000}"/>
    <cellStyle name="Note 19 9" xfId="1536" xr:uid="{00000000-0005-0000-0000-00007D0D0000}"/>
    <cellStyle name="Note 2" xfId="255" xr:uid="{00000000-0005-0000-0000-00007E0D0000}"/>
    <cellStyle name="Note 2 10" xfId="1537" xr:uid="{00000000-0005-0000-0000-00007F0D0000}"/>
    <cellStyle name="Note 2 10 2" xfId="1538" xr:uid="{00000000-0005-0000-0000-0000800D0000}"/>
    <cellStyle name="Note 2 10 3" xfId="1539" xr:uid="{00000000-0005-0000-0000-0000810D0000}"/>
    <cellStyle name="Note 2 10 4" xfId="1540" xr:uid="{00000000-0005-0000-0000-0000820D0000}"/>
    <cellStyle name="Note 2 10 5" xfId="1541" xr:uid="{00000000-0005-0000-0000-0000830D0000}"/>
    <cellStyle name="Note 2 10 6" xfId="1542" xr:uid="{00000000-0005-0000-0000-0000840D0000}"/>
    <cellStyle name="Note 2 11" xfId="1543" xr:uid="{00000000-0005-0000-0000-0000850D0000}"/>
    <cellStyle name="Note 2 11 2" xfId="1544" xr:uid="{00000000-0005-0000-0000-0000860D0000}"/>
    <cellStyle name="Note 2 11 3" xfId="1545" xr:uid="{00000000-0005-0000-0000-0000870D0000}"/>
    <cellStyle name="Note 2 11 4" xfId="1546" xr:uid="{00000000-0005-0000-0000-0000880D0000}"/>
    <cellStyle name="Note 2 11 5" xfId="1547" xr:uid="{00000000-0005-0000-0000-0000890D0000}"/>
    <cellStyle name="Note 2 11 6" xfId="1548" xr:uid="{00000000-0005-0000-0000-00008A0D0000}"/>
    <cellStyle name="Note 2 12" xfId="1549" xr:uid="{00000000-0005-0000-0000-00008B0D0000}"/>
    <cellStyle name="Note 2 12 2" xfId="1550" xr:uid="{00000000-0005-0000-0000-00008C0D0000}"/>
    <cellStyle name="Note 2 12 3" xfId="1551" xr:uid="{00000000-0005-0000-0000-00008D0D0000}"/>
    <cellStyle name="Note 2 12 4" xfId="1552" xr:uid="{00000000-0005-0000-0000-00008E0D0000}"/>
    <cellStyle name="Note 2 12 5" xfId="1553" xr:uid="{00000000-0005-0000-0000-00008F0D0000}"/>
    <cellStyle name="Note 2 12 6" xfId="1554" xr:uid="{00000000-0005-0000-0000-0000900D0000}"/>
    <cellStyle name="Note 2 13" xfId="1555" xr:uid="{00000000-0005-0000-0000-0000910D0000}"/>
    <cellStyle name="Note 2 13 2" xfId="1556" xr:uid="{00000000-0005-0000-0000-0000920D0000}"/>
    <cellStyle name="Note 2 13 3" xfId="1557" xr:uid="{00000000-0005-0000-0000-0000930D0000}"/>
    <cellStyle name="Note 2 13 4" xfId="1558" xr:uid="{00000000-0005-0000-0000-0000940D0000}"/>
    <cellStyle name="Note 2 13 5" xfId="1559" xr:uid="{00000000-0005-0000-0000-0000950D0000}"/>
    <cellStyle name="Note 2 13 6" xfId="1560" xr:uid="{00000000-0005-0000-0000-0000960D0000}"/>
    <cellStyle name="Note 2 14" xfId="1561" xr:uid="{00000000-0005-0000-0000-0000970D0000}"/>
    <cellStyle name="Note 2 14 2" xfId="1562" xr:uid="{00000000-0005-0000-0000-0000980D0000}"/>
    <cellStyle name="Note 2 14 3" xfId="1563" xr:uid="{00000000-0005-0000-0000-0000990D0000}"/>
    <cellStyle name="Note 2 14 4" xfId="1564" xr:uid="{00000000-0005-0000-0000-00009A0D0000}"/>
    <cellStyle name="Note 2 14 5" xfId="1565" xr:uid="{00000000-0005-0000-0000-00009B0D0000}"/>
    <cellStyle name="Note 2 14 6" xfId="1566" xr:uid="{00000000-0005-0000-0000-00009C0D0000}"/>
    <cellStyle name="Note 2 15" xfId="1567" xr:uid="{00000000-0005-0000-0000-00009D0D0000}"/>
    <cellStyle name="Note 2 15 2" xfId="1568" xr:uid="{00000000-0005-0000-0000-00009E0D0000}"/>
    <cellStyle name="Note 2 15 3" xfId="1569" xr:uid="{00000000-0005-0000-0000-00009F0D0000}"/>
    <cellStyle name="Note 2 15 4" xfId="1570" xr:uid="{00000000-0005-0000-0000-0000A00D0000}"/>
    <cellStyle name="Note 2 15 5" xfId="1571" xr:uid="{00000000-0005-0000-0000-0000A10D0000}"/>
    <cellStyle name="Note 2 15 6" xfId="1572" xr:uid="{00000000-0005-0000-0000-0000A20D0000}"/>
    <cellStyle name="Note 2 16" xfId="1573" xr:uid="{00000000-0005-0000-0000-0000A30D0000}"/>
    <cellStyle name="Note 2 16 2" xfId="1574" xr:uid="{00000000-0005-0000-0000-0000A40D0000}"/>
    <cellStyle name="Note 2 16 3" xfId="1575" xr:uid="{00000000-0005-0000-0000-0000A50D0000}"/>
    <cellStyle name="Note 2 16 4" xfId="1576" xr:uid="{00000000-0005-0000-0000-0000A60D0000}"/>
    <cellStyle name="Note 2 16 5" xfId="1577" xr:uid="{00000000-0005-0000-0000-0000A70D0000}"/>
    <cellStyle name="Note 2 16 6" xfId="1578" xr:uid="{00000000-0005-0000-0000-0000A80D0000}"/>
    <cellStyle name="Note 2 17" xfId="1579" xr:uid="{00000000-0005-0000-0000-0000A90D0000}"/>
    <cellStyle name="Note 2 17 2" xfId="1580" xr:uid="{00000000-0005-0000-0000-0000AA0D0000}"/>
    <cellStyle name="Note 2 17 3" xfId="1581" xr:uid="{00000000-0005-0000-0000-0000AB0D0000}"/>
    <cellStyle name="Note 2 17 4" xfId="1582" xr:uid="{00000000-0005-0000-0000-0000AC0D0000}"/>
    <cellStyle name="Note 2 17 5" xfId="1583" xr:uid="{00000000-0005-0000-0000-0000AD0D0000}"/>
    <cellStyle name="Note 2 17 6" xfId="1584" xr:uid="{00000000-0005-0000-0000-0000AE0D0000}"/>
    <cellStyle name="Note 2 18" xfId="1585" xr:uid="{00000000-0005-0000-0000-0000AF0D0000}"/>
    <cellStyle name="Note 2 18 2" xfId="1586" xr:uid="{00000000-0005-0000-0000-0000B00D0000}"/>
    <cellStyle name="Note 2 18 3" xfId="1587" xr:uid="{00000000-0005-0000-0000-0000B10D0000}"/>
    <cellStyle name="Note 2 18 4" xfId="1588" xr:uid="{00000000-0005-0000-0000-0000B20D0000}"/>
    <cellStyle name="Note 2 18 5" xfId="1589" xr:uid="{00000000-0005-0000-0000-0000B30D0000}"/>
    <cellStyle name="Note 2 18 6" xfId="1590" xr:uid="{00000000-0005-0000-0000-0000B40D0000}"/>
    <cellStyle name="Note 2 19" xfId="1591" xr:uid="{00000000-0005-0000-0000-0000B50D0000}"/>
    <cellStyle name="Note 2 19 2" xfId="1592" xr:uid="{00000000-0005-0000-0000-0000B60D0000}"/>
    <cellStyle name="Note 2 19 3" xfId="1593" xr:uid="{00000000-0005-0000-0000-0000B70D0000}"/>
    <cellStyle name="Note 2 19 4" xfId="1594" xr:uid="{00000000-0005-0000-0000-0000B80D0000}"/>
    <cellStyle name="Note 2 19 5" xfId="1595" xr:uid="{00000000-0005-0000-0000-0000B90D0000}"/>
    <cellStyle name="Note 2 19 6" xfId="1596" xr:uid="{00000000-0005-0000-0000-0000BA0D0000}"/>
    <cellStyle name="Note 2 2" xfId="1597" xr:uid="{00000000-0005-0000-0000-0000BB0D0000}"/>
    <cellStyle name="Note 2 2 2" xfId="1598" xr:uid="{00000000-0005-0000-0000-0000BC0D0000}"/>
    <cellStyle name="Note 2 2 2 2" xfId="1599" xr:uid="{00000000-0005-0000-0000-0000BD0D0000}"/>
    <cellStyle name="Note 2 2 3" xfId="1600" xr:uid="{00000000-0005-0000-0000-0000BE0D0000}"/>
    <cellStyle name="Note 2 20" xfId="1601" xr:uid="{00000000-0005-0000-0000-0000BF0D0000}"/>
    <cellStyle name="Note 2 20 2" xfId="1602" xr:uid="{00000000-0005-0000-0000-0000C00D0000}"/>
    <cellStyle name="Note 2 20 3" xfId="1603" xr:uid="{00000000-0005-0000-0000-0000C10D0000}"/>
    <cellStyle name="Note 2 21" xfId="1604" xr:uid="{00000000-0005-0000-0000-0000C20D0000}"/>
    <cellStyle name="Note 2 22" xfId="1605" xr:uid="{00000000-0005-0000-0000-0000C30D0000}"/>
    <cellStyle name="Note 2 23" xfId="1606" xr:uid="{00000000-0005-0000-0000-0000C40D0000}"/>
    <cellStyle name="Note 2 24" xfId="1607" xr:uid="{00000000-0005-0000-0000-0000C50D0000}"/>
    <cellStyle name="Note 2 25" xfId="1608" xr:uid="{00000000-0005-0000-0000-0000C60D0000}"/>
    <cellStyle name="Note 2 26" xfId="1609" xr:uid="{00000000-0005-0000-0000-0000C70D0000}"/>
    <cellStyle name="Note 2 27" xfId="1610" xr:uid="{00000000-0005-0000-0000-0000C80D0000}"/>
    <cellStyle name="Note 2 28" xfId="1611" xr:uid="{00000000-0005-0000-0000-0000C90D0000}"/>
    <cellStyle name="Note 2 29" xfId="3628" xr:uid="{00000000-0005-0000-0000-0000CA0D0000}"/>
    <cellStyle name="Note 2 3" xfId="1612" xr:uid="{00000000-0005-0000-0000-0000CB0D0000}"/>
    <cellStyle name="Note 2 3 2" xfId="1613" xr:uid="{00000000-0005-0000-0000-0000CC0D0000}"/>
    <cellStyle name="Note 2 3 3" xfId="1614" xr:uid="{00000000-0005-0000-0000-0000CD0D0000}"/>
    <cellStyle name="Note 2 3 4" xfId="1615" xr:uid="{00000000-0005-0000-0000-0000CE0D0000}"/>
    <cellStyle name="Note 2 3 5" xfId="1616" xr:uid="{00000000-0005-0000-0000-0000CF0D0000}"/>
    <cellStyle name="Note 2 3 6" xfId="1617" xr:uid="{00000000-0005-0000-0000-0000D00D0000}"/>
    <cellStyle name="Note 2 30" xfId="3629" xr:uid="{00000000-0005-0000-0000-0000D10D0000}"/>
    <cellStyle name="Note 2 31" xfId="3630" xr:uid="{00000000-0005-0000-0000-0000D20D0000}"/>
    <cellStyle name="Note 2 32" xfId="3631" xr:uid="{00000000-0005-0000-0000-0000D30D0000}"/>
    <cellStyle name="Note 2 33" xfId="3632" xr:uid="{00000000-0005-0000-0000-0000D40D0000}"/>
    <cellStyle name="Note 2 34" xfId="3633" xr:uid="{00000000-0005-0000-0000-0000D50D0000}"/>
    <cellStyle name="Note 2 35" xfId="3634" xr:uid="{00000000-0005-0000-0000-0000D60D0000}"/>
    <cellStyle name="Note 2 36" xfId="4650" xr:uid="{00000000-0005-0000-0000-0000D70D0000}"/>
    <cellStyle name="Note 2 37" xfId="4674" xr:uid="{00000000-0005-0000-0000-0000D80D0000}"/>
    <cellStyle name="Note 2 38" xfId="4649" xr:uid="{00000000-0005-0000-0000-0000D90D0000}"/>
    <cellStyle name="Note 2 4" xfId="1618" xr:uid="{00000000-0005-0000-0000-0000DA0D0000}"/>
    <cellStyle name="Note 2 4 2" xfId="1619" xr:uid="{00000000-0005-0000-0000-0000DB0D0000}"/>
    <cellStyle name="Note 2 4 3" xfId="1620" xr:uid="{00000000-0005-0000-0000-0000DC0D0000}"/>
    <cellStyle name="Note 2 4 4" xfId="1621" xr:uid="{00000000-0005-0000-0000-0000DD0D0000}"/>
    <cellStyle name="Note 2 4 5" xfId="1622" xr:uid="{00000000-0005-0000-0000-0000DE0D0000}"/>
    <cellStyle name="Note 2 4 6" xfId="1623" xr:uid="{00000000-0005-0000-0000-0000DF0D0000}"/>
    <cellStyle name="Note 2 5" xfId="1624" xr:uid="{00000000-0005-0000-0000-0000E00D0000}"/>
    <cellStyle name="Note 2 5 2" xfId="1625" xr:uid="{00000000-0005-0000-0000-0000E10D0000}"/>
    <cellStyle name="Note 2 5 3" xfId="1626" xr:uid="{00000000-0005-0000-0000-0000E20D0000}"/>
    <cellStyle name="Note 2 5 4" xfId="1627" xr:uid="{00000000-0005-0000-0000-0000E30D0000}"/>
    <cellStyle name="Note 2 5 5" xfId="1628" xr:uid="{00000000-0005-0000-0000-0000E40D0000}"/>
    <cellStyle name="Note 2 5 6" xfId="1629" xr:uid="{00000000-0005-0000-0000-0000E50D0000}"/>
    <cellStyle name="Note 2 6" xfId="1630" xr:uid="{00000000-0005-0000-0000-0000E60D0000}"/>
    <cellStyle name="Note 2 6 2" xfId="1631" xr:uid="{00000000-0005-0000-0000-0000E70D0000}"/>
    <cellStyle name="Note 2 6 3" xfId="1632" xr:uid="{00000000-0005-0000-0000-0000E80D0000}"/>
    <cellStyle name="Note 2 6 4" xfId="1633" xr:uid="{00000000-0005-0000-0000-0000E90D0000}"/>
    <cellStyle name="Note 2 6 5" xfId="1634" xr:uid="{00000000-0005-0000-0000-0000EA0D0000}"/>
    <cellStyle name="Note 2 6 6" xfId="1635" xr:uid="{00000000-0005-0000-0000-0000EB0D0000}"/>
    <cellStyle name="Note 2 7" xfId="1636" xr:uid="{00000000-0005-0000-0000-0000EC0D0000}"/>
    <cellStyle name="Note 2 7 2" xfId="1637" xr:uid="{00000000-0005-0000-0000-0000ED0D0000}"/>
    <cellStyle name="Note 2 7 3" xfId="1638" xr:uid="{00000000-0005-0000-0000-0000EE0D0000}"/>
    <cellStyle name="Note 2 7 4" xfId="1639" xr:uid="{00000000-0005-0000-0000-0000EF0D0000}"/>
    <cellStyle name="Note 2 7 5" xfId="1640" xr:uid="{00000000-0005-0000-0000-0000F00D0000}"/>
    <cellStyle name="Note 2 7 6" xfId="1641" xr:uid="{00000000-0005-0000-0000-0000F10D0000}"/>
    <cellStyle name="Note 2 8" xfId="1642" xr:uid="{00000000-0005-0000-0000-0000F20D0000}"/>
    <cellStyle name="Note 2 8 2" xfId="1643" xr:uid="{00000000-0005-0000-0000-0000F30D0000}"/>
    <cellStyle name="Note 2 8 3" xfId="1644" xr:uid="{00000000-0005-0000-0000-0000F40D0000}"/>
    <cellStyle name="Note 2 8 4" xfId="1645" xr:uid="{00000000-0005-0000-0000-0000F50D0000}"/>
    <cellStyle name="Note 2 8 5" xfId="1646" xr:uid="{00000000-0005-0000-0000-0000F60D0000}"/>
    <cellStyle name="Note 2 8 6" xfId="1647" xr:uid="{00000000-0005-0000-0000-0000F70D0000}"/>
    <cellStyle name="Note 2 9" xfId="1648" xr:uid="{00000000-0005-0000-0000-0000F80D0000}"/>
    <cellStyle name="Note 2 9 2" xfId="1649" xr:uid="{00000000-0005-0000-0000-0000F90D0000}"/>
    <cellStyle name="Note 2 9 3" xfId="1650" xr:uid="{00000000-0005-0000-0000-0000FA0D0000}"/>
    <cellStyle name="Note 2 9 4" xfId="1651" xr:uid="{00000000-0005-0000-0000-0000FB0D0000}"/>
    <cellStyle name="Note 2 9 5" xfId="1652" xr:uid="{00000000-0005-0000-0000-0000FC0D0000}"/>
    <cellStyle name="Note 2 9 6" xfId="1653" xr:uid="{00000000-0005-0000-0000-0000FD0D0000}"/>
    <cellStyle name="Note 20" xfId="1654" xr:uid="{00000000-0005-0000-0000-0000FE0D0000}"/>
    <cellStyle name="Note 20 2" xfId="1655" xr:uid="{00000000-0005-0000-0000-0000FF0D0000}"/>
    <cellStyle name="Note 20 3" xfId="1656" xr:uid="{00000000-0005-0000-0000-0000000E0000}"/>
    <cellStyle name="Note 20 4" xfId="1657" xr:uid="{00000000-0005-0000-0000-0000010E0000}"/>
    <cellStyle name="Note 20 5" xfId="1658" xr:uid="{00000000-0005-0000-0000-0000020E0000}"/>
    <cellStyle name="Note 20 6" xfId="1659" xr:uid="{00000000-0005-0000-0000-0000030E0000}"/>
    <cellStyle name="Note 20 7" xfId="1660" xr:uid="{00000000-0005-0000-0000-0000040E0000}"/>
    <cellStyle name="Note 20 8" xfId="1661" xr:uid="{00000000-0005-0000-0000-0000050E0000}"/>
    <cellStyle name="Note 20 9" xfId="1662" xr:uid="{00000000-0005-0000-0000-0000060E0000}"/>
    <cellStyle name="Note 21" xfId="1663" xr:uid="{00000000-0005-0000-0000-0000070E0000}"/>
    <cellStyle name="Note 21 2" xfId="1664" xr:uid="{00000000-0005-0000-0000-0000080E0000}"/>
    <cellStyle name="Note 21 3" xfId="1665" xr:uid="{00000000-0005-0000-0000-0000090E0000}"/>
    <cellStyle name="Note 21 4" xfId="1666" xr:uid="{00000000-0005-0000-0000-00000A0E0000}"/>
    <cellStyle name="Note 21 5" xfId="1667" xr:uid="{00000000-0005-0000-0000-00000B0E0000}"/>
    <cellStyle name="Note 21 6" xfId="1668" xr:uid="{00000000-0005-0000-0000-00000C0E0000}"/>
    <cellStyle name="Note 21 7" xfId="1669" xr:uid="{00000000-0005-0000-0000-00000D0E0000}"/>
    <cellStyle name="Note 21 8" xfId="1670" xr:uid="{00000000-0005-0000-0000-00000E0E0000}"/>
    <cellStyle name="Note 21 9" xfId="1671" xr:uid="{00000000-0005-0000-0000-00000F0E0000}"/>
    <cellStyle name="Note 22" xfId="1672" xr:uid="{00000000-0005-0000-0000-0000100E0000}"/>
    <cellStyle name="Note 22 2" xfId="1673" xr:uid="{00000000-0005-0000-0000-0000110E0000}"/>
    <cellStyle name="Note 22 3" xfId="1674" xr:uid="{00000000-0005-0000-0000-0000120E0000}"/>
    <cellStyle name="Note 22 4" xfId="1675" xr:uid="{00000000-0005-0000-0000-0000130E0000}"/>
    <cellStyle name="Note 22 5" xfId="1676" xr:uid="{00000000-0005-0000-0000-0000140E0000}"/>
    <cellStyle name="Note 22 6" xfId="1677" xr:uid="{00000000-0005-0000-0000-0000150E0000}"/>
    <cellStyle name="Note 22 7" xfId="1678" xr:uid="{00000000-0005-0000-0000-0000160E0000}"/>
    <cellStyle name="Note 22 8" xfId="1679" xr:uid="{00000000-0005-0000-0000-0000170E0000}"/>
    <cellStyle name="Note 22 9" xfId="1680" xr:uid="{00000000-0005-0000-0000-0000180E0000}"/>
    <cellStyle name="Note 23" xfId="1681" xr:uid="{00000000-0005-0000-0000-0000190E0000}"/>
    <cellStyle name="Note 23 2" xfId="1682" xr:uid="{00000000-0005-0000-0000-00001A0E0000}"/>
    <cellStyle name="Note 23 3" xfId="1683" xr:uid="{00000000-0005-0000-0000-00001B0E0000}"/>
    <cellStyle name="Note 23 4" xfId="1684" xr:uid="{00000000-0005-0000-0000-00001C0E0000}"/>
    <cellStyle name="Note 23 5" xfId="1685" xr:uid="{00000000-0005-0000-0000-00001D0E0000}"/>
    <cellStyle name="Note 23 6" xfId="1686" xr:uid="{00000000-0005-0000-0000-00001E0E0000}"/>
    <cellStyle name="Note 23 7" xfId="1687" xr:uid="{00000000-0005-0000-0000-00001F0E0000}"/>
    <cellStyle name="Note 23 8" xfId="1688" xr:uid="{00000000-0005-0000-0000-0000200E0000}"/>
    <cellStyle name="Note 23 9" xfId="1689" xr:uid="{00000000-0005-0000-0000-0000210E0000}"/>
    <cellStyle name="Note 24" xfId="1690" xr:uid="{00000000-0005-0000-0000-0000220E0000}"/>
    <cellStyle name="Note 24 2" xfId="1691" xr:uid="{00000000-0005-0000-0000-0000230E0000}"/>
    <cellStyle name="Note 24 3" xfId="1692" xr:uid="{00000000-0005-0000-0000-0000240E0000}"/>
    <cellStyle name="Note 24 4" xfId="1693" xr:uid="{00000000-0005-0000-0000-0000250E0000}"/>
    <cellStyle name="Note 24 5" xfId="1694" xr:uid="{00000000-0005-0000-0000-0000260E0000}"/>
    <cellStyle name="Note 24 6" xfId="1695" xr:uid="{00000000-0005-0000-0000-0000270E0000}"/>
    <cellStyle name="Note 24 7" xfId="1696" xr:uid="{00000000-0005-0000-0000-0000280E0000}"/>
    <cellStyle name="Note 24 8" xfId="1697" xr:uid="{00000000-0005-0000-0000-0000290E0000}"/>
    <cellStyle name="Note 24 9" xfId="1698" xr:uid="{00000000-0005-0000-0000-00002A0E0000}"/>
    <cellStyle name="Note 25" xfId="1699" xr:uid="{00000000-0005-0000-0000-00002B0E0000}"/>
    <cellStyle name="Note 25 2" xfId="1700" xr:uid="{00000000-0005-0000-0000-00002C0E0000}"/>
    <cellStyle name="Note 25 3" xfId="1701" xr:uid="{00000000-0005-0000-0000-00002D0E0000}"/>
    <cellStyle name="Note 25 4" xfId="1702" xr:uid="{00000000-0005-0000-0000-00002E0E0000}"/>
    <cellStyle name="Note 25 5" xfId="1703" xr:uid="{00000000-0005-0000-0000-00002F0E0000}"/>
    <cellStyle name="Note 25 6" xfId="1704" xr:uid="{00000000-0005-0000-0000-0000300E0000}"/>
    <cellStyle name="Note 25 7" xfId="1705" xr:uid="{00000000-0005-0000-0000-0000310E0000}"/>
    <cellStyle name="Note 25 8" xfId="1706" xr:uid="{00000000-0005-0000-0000-0000320E0000}"/>
    <cellStyle name="Note 25 9" xfId="1707" xr:uid="{00000000-0005-0000-0000-0000330E0000}"/>
    <cellStyle name="Note 26" xfId="1708" xr:uid="{00000000-0005-0000-0000-0000340E0000}"/>
    <cellStyle name="Note 26 2" xfId="1709" xr:uid="{00000000-0005-0000-0000-0000350E0000}"/>
    <cellStyle name="Note 26 3" xfId="1710" xr:uid="{00000000-0005-0000-0000-0000360E0000}"/>
    <cellStyle name="Note 26 4" xfId="1711" xr:uid="{00000000-0005-0000-0000-0000370E0000}"/>
    <cellStyle name="Note 27" xfId="1712" xr:uid="{00000000-0005-0000-0000-0000380E0000}"/>
    <cellStyle name="Note 27 2" xfId="1713" xr:uid="{00000000-0005-0000-0000-0000390E0000}"/>
    <cellStyle name="Note 27 3" xfId="1714" xr:uid="{00000000-0005-0000-0000-00003A0E0000}"/>
    <cellStyle name="Note 28" xfId="1715" xr:uid="{00000000-0005-0000-0000-00003B0E0000}"/>
    <cellStyle name="Note 29" xfId="1716" xr:uid="{00000000-0005-0000-0000-00003C0E0000}"/>
    <cellStyle name="Note 3" xfId="256" xr:uid="{00000000-0005-0000-0000-00003D0E0000}"/>
    <cellStyle name="Note 3 10" xfId="1717" xr:uid="{00000000-0005-0000-0000-00003E0E0000}"/>
    <cellStyle name="Note 3 10 2" xfId="1718" xr:uid="{00000000-0005-0000-0000-00003F0E0000}"/>
    <cellStyle name="Note 3 10 3" xfId="1719" xr:uid="{00000000-0005-0000-0000-0000400E0000}"/>
    <cellStyle name="Note 3 10 4" xfId="1720" xr:uid="{00000000-0005-0000-0000-0000410E0000}"/>
    <cellStyle name="Note 3 10 5" xfId="1721" xr:uid="{00000000-0005-0000-0000-0000420E0000}"/>
    <cellStyle name="Note 3 10 6" xfId="1722" xr:uid="{00000000-0005-0000-0000-0000430E0000}"/>
    <cellStyle name="Note 3 11" xfId="1723" xr:uid="{00000000-0005-0000-0000-0000440E0000}"/>
    <cellStyle name="Note 3 11 2" xfId="1724" xr:uid="{00000000-0005-0000-0000-0000450E0000}"/>
    <cellStyle name="Note 3 11 3" xfId="1725" xr:uid="{00000000-0005-0000-0000-0000460E0000}"/>
    <cellStyle name="Note 3 11 4" xfId="1726" xr:uid="{00000000-0005-0000-0000-0000470E0000}"/>
    <cellStyle name="Note 3 11 5" xfId="1727" xr:uid="{00000000-0005-0000-0000-0000480E0000}"/>
    <cellStyle name="Note 3 11 6" xfId="1728" xr:uid="{00000000-0005-0000-0000-0000490E0000}"/>
    <cellStyle name="Note 3 12" xfId="1729" xr:uid="{00000000-0005-0000-0000-00004A0E0000}"/>
    <cellStyle name="Note 3 12 2" xfId="1730" xr:uid="{00000000-0005-0000-0000-00004B0E0000}"/>
    <cellStyle name="Note 3 12 3" xfId="1731" xr:uid="{00000000-0005-0000-0000-00004C0E0000}"/>
    <cellStyle name="Note 3 12 4" xfId="1732" xr:uid="{00000000-0005-0000-0000-00004D0E0000}"/>
    <cellStyle name="Note 3 12 5" xfId="1733" xr:uid="{00000000-0005-0000-0000-00004E0E0000}"/>
    <cellStyle name="Note 3 12 6" xfId="1734" xr:uid="{00000000-0005-0000-0000-00004F0E0000}"/>
    <cellStyle name="Note 3 13" xfId="1735" xr:uid="{00000000-0005-0000-0000-0000500E0000}"/>
    <cellStyle name="Note 3 13 2" xfId="1736" xr:uid="{00000000-0005-0000-0000-0000510E0000}"/>
    <cellStyle name="Note 3 13 3" xfId="1737" xr:uid="{00000000-0005-0000-0000-0000520E0000}"/>
    <cellStyle name="Note 3 13 4" xfId="1738" xr:uid="{00000000-0005-0000-0000-0000530E0000}"/>
    <cellStyle name="Note 3 13 5" xfId="1739" xr:uid="{00000000-0005-0000-0000-0000540E0000}"/>
    <cellStyle name="Note 3 13 6" xfId="1740" xr:uid="{00000000-0005-0000-0000-0000550E0000}"/>
    <cellStyle name="Note 3 14" xfId="1741" xr:uid="{00000000-0005-0000-0000-0000560E0000}"/>
    <cellStyle name="Note 3 14 2" xfId="1742" xr:uid="{00000000-0005-0000-0000-0000570E0000}"/>
    <cellStyle name="Note 3 14 3" xfId="1743" xr:uid="{00000000-0005-0000-0000-0000580E0000}"/>
    <cellStyle name="Note 3 14 4" xfId="1744" xr:uid="{00000000-0005-0000-0000-0000590E0000}"/>
    <cellStyle name="Note 3 14 5" xfId="1745" xr:uid="{00000000-0005-0000-0000-00005A0E0000}"/>
    <cellStyle name="Note 3 14 6" xfId="1746" xr:uid="{00000000-0005-0000-0000-00005B0E0000}"/>
    <cellStyle name="Note 3 15" xfId="1747" xr:uid="{00000000-0005-0000-0000-00005C0E0000}"/>
    <cellStyle name="Note 3 15 2" xfId="1748" xr:uid="{00000000-0005-0000-0000-00005D0E0000}"/>
    <cellStyle name="Note 3 15 3" xfId="1749" xr:uid="{00000000-0005-0000-0000-00005E0E0000}"/>
    <cellStyle name="Note 3 15 4" xfId="1750" xr:uid="{00000000-0005-0000-0000-00005F0E0000}"/>
    <cellStyle name="Note 3 15 5" xfId="1751" xr:uid="{00000000-0005-0000-0000-0000600E0000}"/>
    <cellStyle name="Note 3 15 6" xfId="1752" xr:uid="{00000000-0005-0000-0000-0000610E0000}"/>
    <cellStyle name="Note 3 16" xfId="1753" xr:uid="{00000000-0005-0000-0000-0000620E0000}"/>
    <cellStyle name="Note 3 16 2" xfId="1754" xr:uid="{00000000-0005-0000-0000-0000630E0000}"/>
    <cellStyle name="Note 3 16 3" xfId="1755" xr:uid="{00000000-0005-0000-0000-0000640E0000}"/>
    <cellStyle name="Note 3 16 4" xfId="1756" xr:uid="{00000000-0005-0000-0000-0000650E0000}"/>
    <cellStyle name="Note 3 16 5" xfId="1757" xr:uid="{00000000-0005-0000-0000-0000660E0000}"/>
    <cellStyle name="Note 3 16 6" xfId="1758" xr:uid="{00000000-0005-0000-0000-0000670E0000}"/>
    <cellStyle name="Note 3 17" xfId="1759" xr:uid="{00000000-0005-0000-0000-0000680E0000}"/>
    <cellStyle name="Note 3 17 2" xfId="1760" xr:uid="{00000000-0005-0000-0000-0000690E0000}"/>
    <cellStyle name="Note 3 17 3" xfId="1761" xr:uid="{00000000-0005-0000-0000-00006A0E0000}"/>
    <cellStyle name="Note 3 17 4" xfId="1762" xr:uid="{00000000-0005-0000-0000-00006B0E0000}"/>
    <cellStyle name="Note 3 17 5" xfId="1763" xr:uid="{00000000-0005-0000-0000-00006C0E0000}"/>
    <cellStyle name="Note 3 17 6" xfId="1764" xr:uid="{00000000-0005-0000-0000-00006D0E0000}"/>
    <cellStyle name="Note 3 18" xfId="1765" xr:uid="{00000000-0005-0000-0000-00006E0E0000}"/>
    <cellStyle name="Note 3 18 2" xfId="1766" xr:uid="{00000000-0005-0000-0000-00006F0E0000}"/>
    <cellStyle name="Note 3 18 3" xfId="1767" xr:uid="{00000000-0005-0000-0000-0000700E0000}"/>
    <cellStyle name="Note 3 18 4" xfId="1768" xr:uid="{00000000-0005-0000-0000-0000710E0000}"/>
    <cellStyle name="Note 3 18 5" xfId="1769" xr:uid="{00000000-0005-0000-0000-0000720E0000}"/>
    <cellStyle name="Note 3 18 6" xfId="1770" xr:uid="{00000000-0005-0000-0000-0000730E0000}"/>
    <cellStyle name="Note 3 19" xfId="1771" xr:uid="{00000000-0005-0000-0000-0000740E0000}"/>
    <cellStyle name="Note 3 19 2" xfId="1772" xr:uid="{00000000-0005-0000-0000-0000750E0000}"/>
    <cellStyle name="Note 3 19 3" xfId="1773" xr:uid="{00000000-0005-0000-0000-0000760E0000}"/>
    <cellStyle name="Note 3 19 4" xfId="1774" xr:uid="{00000000-0005-0000-0000-0000770E0000}"/>
    <cellStyle name="Note 3 19 5" xfId="1775" xr:uid="{00000000-0005-0000-0000-0000780E0000}"/>
    <cellStyle name="Note 3 19 6" xfId="1776" xr:uid="{00000000-0005-0000-0000-0000790E0000}"/>
    <cellStyle name="Note 3 2" xfId="1777" xr:uid="{00000000-0005-0000-0000-00007A0E0000}"/>
    <cellStyle name="Note 3 2 2" xfId="1778" xr:uid="{00000000-0005-0000-0000-00007B0E0000}"/>
    <cellStyle name="Note 3 2 2 2" xfId="1779" xr:uid="{00000000-0005-0000-0000-00007C0E0000}"/>
    <cellStyle name="Note 3 2 3" xfId="1780" xr:uid="{00000000-0005-0000-0000-00007D0E0000}"/>
    <cellStyle name="Note 3 20" xfId="1781" xr:uid="{00000000-0005-0000-0000-00007E0E0000}"/>
    <cellStyle name="Note 3 21" xfId="1782" xr:uid="{00000000-0005-0000-0000-00007F0E0000}"/>
    <cellStyle name="Note 3 22" xfId="1783" xr:uid="{00000000-0005-0000-0000-0000800E0000}"/>
    <cellStyle name="Note 3 23" xfId="1784" xr:uid="{00000000-0005-0000-0000-0000810E0000}"/>
    <cellStyle name="Note 3 24" xfId="1785" xr:uid="{00000000-0005-0000-0000-0000820E0000}"/>
    <cellStyle name="Note 3 25" xfId="1786" xr:uid="{00000000-0005-0000-0000-0000830E0000}"/>
    <cellStyle name="Note 3 26" xfId="1787" xr:uid="{00000000-0005-0000-0000-0000840E0000}"/>
    <cellStyle name="Note 3 27" xfId="1788" xr:uid="{00000000-0005-0000-0000-0000850E0000}"/>
    <cellStyle name="Note 3 3" xfId="1789" xr:uid="{00000000-0005-0000-0000-0000860E0000}"/>
    <cellStyle name="Note 3 3 2" xfId="1790" xr:uid="{00000000-0005-0000-0000-0000870E0000}"/>
    <cellStyle name="Note 3 3 3" xfId="1791" xr:uid="{00000000-0005-0000-0000-0000880E0000}"/>
    <cellStyle name="Note 3 3 4" xfId="1792" xr:uid="{00000000-0005-0000-0000-0000890E0000}"/>
    <cellStyle name="Note 3 3 5" xfId="1793" xr:uid="{00000000-0005-0000-0000-00008A0E0000}"/>
    <cellStyle name="Note 3 3 6" xfId="1794" xr:uid="{00000000-0005-0000-0000-00008B0E0000}"/>
    <cellStyle name="Note 3 4" xfId="1795" xr:uid="{00000000-0005-0000-0000-00008C0E0000}"/>
    <cellStyle name="Note 3 4 2" xfId="1796" xr:uid="{00000000-0005-0000-0000-00008D0E0000}"/>
    <cellStyle name="Note 3 4 3" xfId="1797" xr:uid="{00000000-0005-0000-0000-00008E0E0000}"/>
    <cellStyle name="Note 3 4 4" xfId="1798" xr:uid="{00000000-0005-0000-0000-00008F0E0000}"/>
    <cellStyle name="Note 3 4 5" xfId="1799" xr:uid="{00000000-0005-0000-0000-0000900E0000}"/>
    <cellStyle name="Note 3 4 6" xfId="1800" xr:uid="{00000000-0005-0000-0000-0000910E0000}"/>
    <cellStyle name="Note 3 5" xfId="1801" xr:uid="{00000000-0005-0000-0000-0000920E0000}"/>
    <cellStyle name="Note 3 5 2" xfId="1802" xr:uid="{00000000-0005-0000-0000-0000930E0000}"/>
    <cellStyle name="Note 3 5 3" xfId="1803" xr:uid="{00000000-0005-0000-0000-0000940E0000}"/>
    <cellStyle name="Note 3 5 4" xfId="1804" xr:uid="{00000000-0005-0000-0000-0000950E0000}"/>
    <cellStyle name="Note 3 5 5" xfId="1805" xr:uid="{00000000-0005-0000-0000-0000960E0000}"/>
    <cellStyle name="Note 3 5 6" xfId="1806" xr:uid="{00000000-0005-0000-0000-0000970E0000}"/>
    <cellStyle name="Note 3 6" xfId="1807" xr:uid="{00000000-0005-0000-0000-0000980E0000}"/>
    <cellStyle name="Note 3 6 2" xfId="1808" xr:uid="{00000000-0005-0000-0000-0000990E0000}"/>
    <cellStyle name="Note 3 6 3" xfId="1809" xr:uid="{00000000-0005-0000-0000-00009A0E0000}"/>
    <cellStyle name="Note 3 6 4" xfId="1810" xr:uid="{00000000-0005-0000-0000-00009B0E0000}"/>
    <cellStyle name="Note 3 6 5" xfId="1811" xr:uid="{00000000-0005-0000-0000-00009C0E0000}"/>
    <cellStyle name="Note 3 6 6" xfId="1812" xr:uid="{00000000-0005-0000-0000-00009D0E0000}"/>
    <cellStyle name="Note 3 7" xfId="1813" xr:uid="{00000000-0005-0000-0000-00009E0E0000}"/>
    <cellStyle name="Note 3 7 2" xfId="1814" xr:uid="{00000000-0005-0000-0000-00009F0E0000}"/>
    <cellStyle name="Note 3 7 3" xfId="1815" xr:uid="{00000000-0005-0000-0000-0000A00E0000}"/>
    <cellStyle name="Note 3 7 4" xfId="1816" xr:uid="{00000000-0005-0000-0000-0000A10E0000}"/>
    <cellStyle name="Note 3 7 5" xfId="1817" xr:uid="{00000000-0005-0000-0000-0000A20E0000}"/>
    <cellStyle name="Note 3 7 6" xfId="1818" xr:uid="{00000000-0005-0000-0000-0000A30E0000}"/>
    <cellStyle name="Note 3 8" xfId="1819" xr:uid="{00000000-0005-0000-0000-0000A40E0000}"/>
    <cellStyle name="Note 3 8 2" xfId="1820" xr:uid="{00000000-0005-0000-0000-0000A50E0000}"/>
    <cellStyle name="Note 3 8 3" xfId="1821" xr:uid="{00000000-0005-0000-0000-0000A60E0000}"/>
    <cellStyle name="Note 3 8 4" xfId="1822" xr:uid="{00000000-0005-0000-0000-0000A70E0000}"/>
    <cellStyle name="Note 3 8 5" xfId="1823" xr:uid="{00000000-0005-0000-0000-0000A80E0000}"/>
    <cellStyle name="Note 3 8 6" xfId="1824" xr:uid="{00000000-0005-0000-0000-0000A90E0000}"/>
    <cellStyle name="Note 3 9" xfId="1825" xr:uid="{00000000-0005-0000-0000-0000AA0E0000}"/>
    <cellStyle name="Note 3 9 2" xfId="1826" xr:uid="{00000000-0005-0000-0000-0000AB0E0000}"/>
    <cellStyle name="Note 3 9 3" xfId="1827" xr:uid="{00000000-0005-0000-0000-0000AC0E0000}"/>
    <cellStyle name="Note 3 9 4" xfId="1828" xr:uid="{00000000-0005-0000-0000-0000AD0E0000}"/>
    <cellStyle name="Note 3 9 5" xfId="1829" xr:uid="{00000000-0005-0000-0000-0000AE0E0000}"/>
    <cellStyle name="Note 3 9 6" xfId="1830" xr:uid="{00000000-0005-0000-0000-0000AF0E0000}"/>
    <cellStyle name="Note 30" xfId="1831" xr:uid="{00000000-0005-0000-0000-0000B00E0000}"/>
    <cellStyle name="Note 31" xfId="1832" xr:uid="{00000000-0005-0000-0000-0000B10E0000}"/>
    <cellStyle name="Note 32" xfId="1833" xr:uid="{00000000-0005-0000-0000-0000B20E0000}"/>
    <cellStyle name="Note 33" xfId="1834" xr:uid="{00000000-0005-0000-0000-0000B30E0000}"/>
    <cellStyle name="Note 34" xfId="1835" xr:uid="{00000000-0005-0000-0000-0000B40E0000}"/>
    <cellStyle name="Note 35" xfId="3635" xr:uid="{00000000-0005-0000-0000-0000B50E0000}"/>
    <cellStyle name="Note 36" xfId="3636" xr:uid="{00000000-0005-0000-0000-0000B60E0000}"/>
    <cellStyle name="Note 37" xfId="3637" xr:uid="{00000000-0005-0000-0000-0000B70E0000}"/>
    <cellStyle name="Note 38" xfId="3638" xr:uid="{00000000-0005-0000-0000-0000B80E0000}"/>
    <cellStyle name="Note 39" xfId="3639" xr:uid="{00000000-0005-0000-0000-0000B90E0000}"/>
    <cellStyle name="Note 4" xfId="1836" xr:uid="{00000000-0005-0000-0000-0000BA0E0000}"/>
    <cellStyle name="Note 4 10" xfId="1837" xr:uid="{00000000-0005-0000-0000-0000BB0E0000}"/>
    <cellStyle name="Note 4 10 2" xfId="1838" xr:uid="{00000000-0005-0000-0000-0000BC0E0000}"/>
    <cellStyle name="Note 4 10 3" xfId="1839" xr:uid="{00000000-0005-0000-0000-0000BD0E0000}"/>
    <cellStyle name="Note 4 10 4" xfId="1840" xr:uid="{00000000-0005-0000-0000-0000BE0E0000}"/>
    <cellStyle name="Note 4 10 5" xfId="1841" xr:uid="{00000000-0005-0000-0000-0000BF0E0000}"/>
    <cellStyle name="Note 4 10 6" xfId="1842" xr:uid="{00000000-0005-0000-0000-0000C00E0000}"/>
    <cellStyle name="Note 4 11" xfId="1843" xr:uid="{00000000-0005-0000-0000-0000C10E0000}"/>
    <cellStyle name="Note 4 11 2" xfId="1844" xr:uid="{00000000-0005-0000-0000-0000C20E0000}"/>
    <cellStyle name="Note 4 11 3" xfId="1845" xr:uid="{00000000-0005-0000-0000-0000C30E0000}"/>
    <cellStyle name="Note 4 11 4" xfId="1846" xr:uid="{00000000-0005-0000-0000-0000C40E0000}"/>
    <cellStyle name="Note 4 11 5" xfId="1847" xr:uid="{00000000-0005-0000-0000-0000C50E0000}"/>
    <cellStyle name="Note 4 11 6" xfId="1848" xr:uid="{00000000-0005-0000-0000-0000C60E0000}"/>
    <cellStyle name="Note 4 12" xfId="1849" xr:uid="{00000000-0005-0000-0000-0000C70E0000}"/>
    <cellStyle name="Note 4 12 2" xfId="1850" xr:uid="{00000000-0005-0000-0000-0000C80E0000}"/>
    <cellStyle name="Note 4 12 3" xfId="1851" xr:uid="{00000000-0005-0000-0000-0000C90E0000}"/>
    <cellStyle name="Note 4 12 4" xfId="1852" xr:uid="{00000000-0005-0000-0000-0000CA0E0000}"/>
    <cellStyle name="Note 4 12 5" xfId="1853" xr:uid="{00000000-0005-0000-0000-0000CB0E0000}"/>
    <cellStyle name="Note 4 12 6" xfId="1854" xr:uid="{00000000-0005-0000-0000-0000CC0E0000}"/>
    <cellStyle name="Note 4 13" xfId="1855" xr:uid="{00000000-0005-0000-0000-0000CD0E0000}"/>
    <cellStyle name="Note 4 13 2" xfId="1856" xr:uid="{00000000-0005-0000-0000-0000CE0E0000}"/>
    <cellStyle name="Note 4 13 3" xfId="1857" xr:uid="{00000000-0005-0000-0000-0000CF0E0000}"/>
    <cellStyle name="Note 4 13 4" xfId="1858" xr:uid="{00000000-0005-0000-0000-0000D00E0000}"/>
    <cellStyle name="Note 4 13 5" xfId="1859" xr:uid="{00000000-0005-0000-0000-0000D10E0000}"/>
    <cellStyle name="Note 4 13 6" xfId="1860" xr:uid="{00000000-0005-0000-0000-0000D20E0000}"/>
    <cellStyle name="Note 4 14" xfId="1861" xr:uid="{00000000-0005-0000-0000-0000D30E0000}"/>
    <cellStyle name="Note 4 14 2" xfId="1862" xr:uid="{00000000-0005-0000-0000-0000D40E0000}"/>
    <cellStyle name="Note 4 14 3" xfId="1863" xr:uid="{00000000-0005-0000-0000-0000D50E0000}"/>
    <cellStyle name="Note 4 14 4" xfId="1864" xr:uid="{00000000-0005-0000-0000-0000D60E0000}"/>
    <cellStyle name="Note 4 14 5" xfId="1865" xr:uid="{00000000-0005-0000-0000-0000D70E0000}"/>
    <cellStyle name="Note 4 14 6" xfId="1866" xr:uid="{00000000-0005-0000-0000-0000D80E0000}"/>
    <cellStyle name="Note 4 15" xfId="1867" xr:uid="{00000000-0005-0000-0000-0000D90E0000}"/>
    <cellStyle name="Note 4 15 2" xfId="1868" xr:uid="{00000000-0005-0000-0000-0000DA0E0000}"/>
    <cellStyle name="Note 4 15 3" xfId="1869" xr:uid="{00000000-0005-0000-0000-0000DB0E0000}"/>
    <cellStyle name="Note 4 15 4" xfId="1870" xr:uid="{00000000-0005-0000-0000-0000DC0E0000}"/>
    <cellStyle name="Note 4 15 5" xfId="1871" xr:uid="{00000000-0005-0000-0000-0000DD0E0000}"/>
    <cellStyle name="Note 4 15 6" xfId="1872" xr:uid="{00000000-0005-0000-0000-0000DE0E0000}"/>
    <cellStyle name="Note 4 16" xfId="1873" xr:uid="{00000000-0005-0000-0000-0000DF0E0000}"/>
    <cellStyle name="Note 4 16 2" xfId="1874" xr:uid="{00000000-0005-0000-0000-0000E00E0000}"/>
    <cellStyle name="Note 4 16 3" xfId="1875" xr:uid="{00000000-0005-0000-0000-0000E10E0000}"/>
    <cellStyle name="Note 4 16 4" xfId="1876" xr:uid="{00000000-0005-0000-0000-0000E20E0000}"/>
    <cellStyle name="Note 4 16 5" xfId="1877" xr:uid="{00000000-0005-0000-0000-0000E30E0000}"/>
    <cellStyle name="Note 4 16 6" xfId="1878" xr:uid="{00000000-0005-0000-0000-0000E40E0000}"/>
    <cellStyle name="Note 4 17" xfId="1879" xr:uid="{00000000-0005-0000-0000-0000E50E0000}"/>
    <cellStyle name="Note 4 17 2" xfId="1880" xr:uid="{00000000-0005-0000-0000-0000E60E0000}"/>
    <cellStyle name="Note 4 17 3" xfId="1881" xr:uid="{00000000-0005-0000-0000-0000E70E0000}"/>
    <cellStyle name="Note 4 17 4" xfId="1882" xr:uid="{00000000-0005-0000-0000-0000E80E0000}"/>
    <cellStyle name="Note 4 17 5" xfId="1883" xr:uid="{00000000-0005-0000-0000-0000E90E0000}"/>
    <cellStyle name="Note 4 17 6" xfId="1884" xr:uid="{00000000-0005-0000-0000-0000EA0E0000}"/>
    <cellStyle name="Note 4 18" xfId="1885" xr:uid="{00000000-0005-0000-0000-0000EB0E0000}"/>
    <cellStyle name="Note 4 18 2" xfId="1886" xr:uid="{00000000-0005-0000-0000-0000EC0E0000}"/>
    <cellStyle name="Note 4 18 3" xfId="1887" xr:uid="{00000000-0005-0000-0000-0000ED0E0000}"/>
    <cellStyle name="Note 4 18 4" xfId="1888" xr:uid="{00000000-0005-0000-0000-0000EE0E0000}"/>
    <cellStyle name="Note 4 18 5" xfId="1889" xr:uid="{00000000-0005-0000-0000-0000EF0E0000}"/>
    <cellStyle name="Note 4 18 6" xfId="1890" xr:uid="{00000000-0005-0000-0000-0000F00E0000}"/>
    <cellStyle name="Note 4 19" xfId="1891" xr:uid="{00000000-0005-0000-0000-0000F10E0000}"/>
    <cellStyle name="Note 4 19 2" xfId="1892" xr:uid="{00000000-0005-0000-0000-0000F20E0000}"/>
    <cellStyle name="Note 4 19 3" xfId="1893" xr:uid="{00000000-0005-0000-0000-0000F30E0000}"/>
    <cellStyle name="Note 4 19 4" xfId="1894" xr:uid="{00000000-0005-0000-0000-0000F40E0000}"/>
    <cellStyle name="Note 4 19 5" xfId="1895" xr:uid="{00000000-0005-0000-0000-0000F50E0000}"/>
    <cellStyle name="Note 4 19 6" xfId="1896" xr:uid="{00000000-0005-0000-0000-0000F60E0000}"/>
    <cellStyle name="Note 4 2" xfId="1897" xr:uid="{00000000-0005-0000-0000-0000F70E0000}"/>
    <cellStyle name="Note 4 2 2" xfId="1898" xr:uid="{00000000-0005-0000-0000-0000F80E0000}"/>
    <cellStyle name="Note 4 2 2 2" xfId="1899" xr:uid="{00000000-0005-0000-0000-0000F90E0000}"/>
    <cellStyle name="Note 4 2 3" xfId="1900" xr:uid="{00000000-0005-0000-0000-0000FA0E0000}"/>
    <cellStyle name="Note 4 20" xfId="1901" xr:uid="{00000000-0005-0000-0000-0000FB0E0000}"/>
    <cellStyle name="Note 4 21" xfId="1902" xr:uid="{00000000-0005-0000-0000-0000FC0E0000}"/>
    <cellStyle name="Note 4 22" xfId="1903" xr:uid="{00000000-0005-0000-0000-0000FD0E0000}"/>
    <cellStyle name="Note 4 23" xfId="1904" xr:uid="{00000000-0005-0000-0000-0000FE0E0000}"/>
    <cellStyle name="Note 4 24" xfId="1905" xr:uid="{00000000-0005-0000-0000-0000FF0E0000}"/>
    <cellStyle name="Note 4 25" xfId="1906" xr:uid="{00000000-0005-0000-0000-0000000F0000}"/>
    <cellStyle name="Note 4 26" xfId="1907" xr:uid="{00000000-0005-0000-0000-0000010F0000}"/>
    <cellStyle name="Note 4 27" xfId="1908" xr:uid="{00000000-0005-0000-0000-0000020F0000}"/>
    <cellStyle name="Note 4 3" xfId="1909" xr:uid="{00000000-0005-0000-0000-0000030F0000}"/>
    <cellStyle name="Note 4 3 2" xfId="1910" xr:uid="{00000000-0005-0000-0000-0000040F0000}"/>
    <cellStyle name="Note 4 3 3" xfId="1911" xr:uid="{00000000-0005-0000-0000-0000050F0000}"/>
    <cellStyle name="Note 4 3 4" xfId="1912" xr:uid="{00000000-0005-0000-0000-0000060F0000}"/>
    <cellStyle name="Note 4 3 5" xfId="1913" xr:uid="{00000000-0005-0000-0000-0000070F0000}"/>
    <cellStyle name="Note 4 3 6" xfId="1914" xr:uid="{00000000-0005-0000-0000-0000080F0000}"/>
    <cellStyle name="Note 4 4" xfId="1915" xr:uid="{00000000-0005-0000-0000-0000090F0000}"/>
    <cellStyle name="Note 4 4 2" xfId="1916" xr:uid="{00000000-0005-0000-0000-00000A0F0000}"/>
    <cellStyle name="Note 4 4 3" xfId="1917" xr:uid="{00000000-0005-0000-0000-00000B0F0000}"/>
    <cellStyle name="Note 4 4 4" xfId="1918" xr:uid="{00000000-0005-0000-0000-00000C0F0000}"/>
    <cellStyle name="Note 4 4 5" xfId="1919" xr:uid="{00000000-0005-0000-0000-00000D0F0000}"/>
    <cellStyle name="Note 4 4 6" xfId="1920" xr:uid="{00000000-0005-0000-0000-00000E0F0000}"/>
    <cellStyle name="Note 4 5" xfId="1921" xr:uid="{00000000-0005-0000-0000-00000F0F0000}"/>
    <cellStyle name="Note 4 5 2" xfId="1922" xr:uid="{00000000-0005-0000-0000-0000100F0000}"/>
    <cellStyle name="Note 4 5 3" xfId="1923" xr:uid="{00000000-0005-0000-0000-0000110F0000}"/>
    <cellStyle name="Note 4 5 4" xfId="1924" xr:uid="{00000000-0005-0000-0000-0000120F0000}"/>
    <cellStyle name="Note 4 5 5" xfId="1925" xr:uid="{00000000-0005-0000-0000-0000130F0000}"/>
    <cellStyle name="Note 4 5 6" xfId="1926" xr:uid="{00000000-0005-0000-0000-0000140F0000}"/>
    <cellStyle name="Note 4 6" xfId="1927" xr:uid="{00000000-0005-0000-0000-0000150F0000}"/>
    <cellStyle name="Note 4 6 2" xfId="1928" xr:uid="{00000000-0005-0000-0000-0000160F0000}"/>
    <cellStyle name="Note 4 6 3" xfId="1929" xr:uid="{00000000-0005-0000-0000-0000170F0000}"/>
    <cellStyle name="Note 4 6 4" xfId="1930" xr:uid="{00000000-0005-0000-0000-0000180F0000}"/>
    <cellStyle name="Note 4 6 5" xfId="1931" xr:uid="{00000000-0005-0000-0000-0000190F0000}"/>
    <cellStyle name="Note 4 6 6" xfId="1932" xr:uid="{00000000-0005-0000-0000-00001A0F0000}"/>
    <cellStyle name="Note 4 7" xfId="1933" xr:uid="{00000000-0005-0000-0000-00001B0F0000}"/>
    <cellStyle name="Note 4 7 2" xfId="1934" xr:uid="{00000000-0005-0000-0000-00001C0F0000}"/>
    <cellStyle name="Note 4 7 3" xfId="1935" xr:uid="{00000000-0005-0000-0000-00001D0F0000}"/>
    <cellStyle name="Note 4 7 4" xfId="1936" xr:uid="{00000000-0005-0000-0000-00001E0F0000}"/>
    <cellStyle name="Note 4 7 5" xfId="1937" xr:uid="{00000000-0005-0000-0000-00001F0F0000}"/>
    <cellStyle name="Note 4 7 6" xfId="1938" xr:uid="{00000000-0005-0000-0000-0000200F0000}"/>
    <cellStyle name="Note 4 8" xfId="1939" xr:uid="{00000000-0005-0000-0000-0000210F0000}"/>
    <cellStyle name="Note 4 8 2" xfId="1940" xr:uid="{00000000-0005-0000-0000-0000220F0000}"/>
    <cellStyle name="Note 4 8 3" xfId="1941" xr:uid="{00000000-0005-0000-0000-0000230F0000}"/>
    <cellStyle name="Note 4 8 4" xfId="1942" xr:uid="{00000000-0005-0000-0000-0000240F0000}"/>
    <cellStyle name="Note 4 8 5" xfId="1943" xr:uid="{00000000-0005-0000-0000-0000250F0000}"/>
    <cellStyle name="Note 4 8 6" xfId="1944" xr:uid="{00000000-0005-0000-0000-0000260F0000}"/>
    <cellStyle name="Note 4 9" xfId="1945" xr:uid="{00000000-0005-0000-0000-0000270F0000}"/>
    <cellStyle name="Note 4 9 2" xfId="1946" xr:uid="{00000000-0005-0000-0000-0000280F0000}"/>
    <cellStyle name="Note 4 9 3" xfId="1947" xr:uid="{00000000-0005-0000-0000-0000290F0000}"/>
    <cellStyle name="Note 4 9 4" xfId="1948" xr:uid="{00000000-0005-0000-0000-00002A0F0000}"/>
    <cellStyle name="Note 4 9 5" xfId="1949" xr:uid="{00000000-0005-0000-0000-00002B0F0000}"/>
    <cellStyle name="Note 4 9 6" xfId="1950" xr:uid="{00000000-0005-0000-0000-00002C0F0000}"/>
    <cellStyle name="Note 40" xfId="3640" xr:uid="{00000000-0005-0000-0000-00002D0F0000}"/>
    <cellStyle name="Note 41" xfId="3641" xr:uid="{00000000-0005-0000-0000-00002E0F0000}"/>
    <cellStyle name="Note 42" xfId="4627" xr:uid="{00000000-0005-0000-0000-00002F0F0000}"/>
    <cellStyle name="Note 43" xfId="4536" xr:uid="{00000000-0005-0000-0000-0000300F0000}"/>
    <cellStyle name="Note 44" xfId="4659" xr:uid="{00000000-0005-0000-0000-0000310F0000}"/>
    <cellStyle name="Note 5" xfId="1951" xr:uid="{00000000-0005-0000-0000-0000320F0000}"/>
    <cellStyle name="Note 5 10" xfId="1952" xr:uid="{00000000-0005-0000-0000-0000330F0000}"/>
    <cellStyle name="Note 5 10 2" xfId="1953" xr:uid="{00000000-0005-0000-0000-0000340F0000}"/>
    <cellStyle name="Note 5 10 3" xfId="1954" xr:uid="{00000000-0005-0000-0000-0000350F0000}"/>
    <cellStyle name="Note 5 10 4" xfId="1955" xr:uid="{00000000-0005-0000-0000-0000360F0000}"/>
    <cellStyle name="Note 5 10 5" xfId="1956" xr:uid="{00000000-0005-0000-0000-0000370F0000}"/>
    <cellStyle name="Note 5 10 6" xfId="1957" xr:uid="{00000000-0005-0000-0000-0000380F0000}"/>
    <cellStyle name="Note 5 11" xfId="1958" xr:uid="{00000000-0005-0000-0000-0000390F0000}"/>
    <cellStyle name="Note 5 11 2" xfId="1959" xr:uid="{00000000-0005-0000-0000-00003A0F0000}"/>
    <cellStyle name="Note 5 11 3" xfId="1960" xr:uid="{00000000-0005-0000-0000-00003B0F0000}"/>
    <cellStyle name="Note 5 11 4" xfId="1961" xr:uid="{00000000-0005-0000-0000-00003C0F0000}"/>
    <cellStyle name="Note 5 11 5" xfId="1962" xr:uid="{00000000-0005-0000-0000-00003D0F0000}"/>
    <cellStyle name="Note 5 11 6" xfId="1963" xr:uid="{00000000-0005-0000-0000-00003E0F0000}"/>
    <cellStyle name="Note 5 12" xfId="1964" xr:uid="{00000000-0005-0000-0000-00003F0F0000}"/>
    <cellStyle name="Note 5 12 2" xfId="1965" xr:uid="{00000000-0005-0000-0000-0000400F0000}"/>
    <cellStyle name="Note 5 12 3" xfId="1966" xr:uid="{00000000-0005-0000-0000-0000410F0000}"/>
    <cellStyle name="Note 5 12 4" xfId="1967" xr:uid="{00000000-0005-0000-0000-0000420F0000}"/>
    <cellStyle name="Note 5 12 5" xfId="1968" xr:uid="{00000000-0005-0000-0000-0000430F0000}"/>
    <cellStyle name="Note 5 12 6" xfId="1969" xr:uid="{00000000-0005-0000-0000-0000440F0000}"/>
    <cellStyle name="Note 5 13" xfId="1970" xr:uid="{00000000-0005-0000-0000-0000450F0000}"/>
    <cellStyle name="Note 5 13 2" xfId="1971" xr:uid="{00000000-0005-0000-0000-0000460F0000}"/>
    <cellStyle name="Note 5 13 3" xfId="1972" xr:uid="{00000000-0005-0000-0000-0000470F0000}"/>
    <cellStyle name="Note 5 13 4" xfId="1973" xr:uid="{00000000-0005-0000-0000-0000480F0000}"/>
    <cellStyle name="Note 5 13 5" xfId="1974" xr:uid="{00000000-0005-0000-0000-0000490F0000}"/>
    <cellStyle name="Note 5 13 6" xfId="1975" xr:uid="{00000000-0005-0000-0000-00004A0F0000}"/>
    <cellStyle name="Note 5 14" xfId="1976" xr:uid="{00000000-0005-0000-0000-00004B0F0000}"/>
    <cellStyle name="Note 5 14 2" xfId="1977" xr:uid="{00000000-0005-0000-0000-00004C0F0000}"/>
    <cellStyle name="Note 5 14 3" xfId="1978" xr:uid="{00000000-0005-0000-0000-00004D0F0000}"/>
    <cellStyle name="Note 5 14 4" xfId="1979" xr:uid="{00000000-0005-0000-0000-00004E0F0000}"/>
    <cellStyle name="Note 5 14 5" xfId="1980" xr:uid="{00000000-0005-0000-0000-00004F0F0000}"/>
    <cellStyle name="Note 5 14 6" xfId="1981" xr:uid="{00000000-0005-0000-0000-0000500F0000}"/>
    <cellStyle name="Note 5 15" xfId="1982" xr:uid="{00000000-0005-0000-0000-0000510F0000}"/>
    <cellStyle name="Note 5 15 2" xfId="1983" xr:uid="{00000000-0005-0000-0000-0000520F0000}"/>
    <cellStyle name="Note 5 15 3" xfId="1984" xr:uid="{00000000-0005-0000-0000-0000530F0000}"/>
    <cellStyle name="Note 5 15 4" xfId="1985" xr:uid="{00000000-0005-0000-0000-0000540F0000}"/>
    <cellStyle name="Note 5 15 5" xfId="1986" xr:uid="{00000000-0005-0000-0000-0000550F0000}"/>
    <cellStyle name="Note 5 15 6" xfId="1987" xr:uid="{00000000-0005-0000-0000-0000560F0000}"/>
    <cellStyle name="Note 5 16" xfId="1988" xr:uid="{00000000-0005-0000-0000-0000570F0000}"/>
    <cellStyle name="Note 5 16 2" xfId="1989" xr:uid="{00000000-0005-0000-0000-0000580F0000}"/>
    <cellStyle name="Note 5 16 3" xfId="1990" xr:uid="{00000000-0005-0000-0000-0000590F0000}"/>
    <cellStyle name="Note 5 16 4" xfId="1991" xr:uid="{00000000-0005-0000-0000-00005A0F0000}"/>
    <cellStyle name="Note 5 16 5" xfId="1992" xr:uid="{00000000-0005-0000-0000-00005B0F0000}"/>
    <cellStyle name="Note 5 16 6" xfId="1993" xr:uid="{00000000-0005-0000-0000-00005C0F0000}"/>
    <cellStyle name="Note 5 17" xfId="1994" xr:uid="{00000000-0005-0000-0000-00005D0F0000}"/>
    <cellStyle name="Note 5 17 2" xfId="1995" xr:uid="{00000000-0005-0000-0000-00005E0F0000}"/>
    <cellStyle name="Note 5 17 3" xfId="1996" xr:uid="{00000000-0005-0000-0000-00005F0F0000}"/>
    <cellStyle name="Note 5 17 4" xfId="1997" xr:uid="{00000000-0005-0000-0000-0000600F0000}"/>
    <cellStyle name="Note 5 17 5" xfId="1998" xr:uid="{00000000-0005-0000-0000-0000610F0000}"/>
    <cellStyle name="Note 5 17 6" xfId="1999" xr:uid="{00000000-0005-0000-0000-0000620F0000}"/>
    <cellStyle name="Note 5 18" xfId="2000" xr:uid="{00000000-0005-0000-0000-0000630F0000}"/>
    <cellStyle name="Note 5 18 2" xfId="2001" xr:uid="{00000000-0005-0000-0000-0000640F0000}"/>
    <cellStyle name="Note 5 18 3" xfId="2002" xr:uid="{00000000-0005-0000-0000-0000650F0000}"/>
    <cellStyle name="Note 5 18 4" xfId="2003" xr:uid="{00000000-0005-0000-0000-0000660F0000}"/>
    <cellStyle name="Note 5 18 5" xfId="2004" xr:uid="{00000000-0005-0000-0000-0000670F0000}"/>
    <cellStyle name="Note 5 18 6" xfId="2005" xr:uid="{00000000-0005-0000-0000-0000680F0000}"/>
    <cellStyle name="Note 5 19" xfId="2006" xr:uid="{00000000-0005-0000-0000-0000690F0000}"/>
    <cellStyle name="Note 5 19 2" xfId="2007" xr:uid="{00000000-0005-0000-0000-00006A0F0000}"/>
    <cellStyle name="Note 5 19 3" xfId="2008" xr:uid="{00000000-0005-0000-0000-00006B0F0000}"/>
    <cellStyle name="Note 5 19 4" xfId="2009" xr:uid="{00000000-0005-0000-0000-00006C0F0000}"/>
    <cellStyle name="Note 5 19 5" xfId="2010" xr:uid="{00000000-0005-0000-0000-00006D0F0000}"/>
    <cellStyle name="Note 5 19 6" xfId="2011" xr:uid="{00000000-0005-0000-0000-00006E0F0000}"/>
    <cellStyle name="Note 5 2" xfId="2012" xr:uid="{00000000-0005-0000-0000-00006F0F0000}"/>
    <cellStyle name="Note 5 2 2" xfId="2013" xr:uid="{00000000-0005-0000-0000-0000700F0000}"/>
    <cellStyle name="Note 5 2 2 2" xfId="2014" xr:uid="{00000000-0005-0000-0000-0000710F0000}"/>
    <cellStyle name="Note 5 2 3" xfId="2015" xr:uid="{00000000-0005-0000-0000-0000720F0000}"/>
    <cellStyle name="Note 5 20" xfId="2016" xr:uid="{00000000-0005-0000-0000-0000730F0000}"/>
    <cellStyle name="Note 5 21" xfId="2017" xr:uid="{00000000-0005-0000-0000-0000740F0000}"/>
    <cellStyle name="Note 5 22" xfId="2018" xr:uid="{00000000-0005-0000-0000-0000750F0000}"/>
    <cellStyle name="Note 5 23" xfId="2019" xr:uid="{00000000-0005-0000-0000-0000760F0000}"/>
    <cellStyle name="Note 5 24" xfId="2020" xr:uid="{00000000-0005-0000-0000-0000770F0000}"/>
    <cellStyle name="Note 5 25" xfId="2021" xr:uid="{00000000-0005-0000-0000-0000780F0000}"/>
    <cellStyle name="Note 5 26" xfId="2022" xr:uid="{00000000-0005-0000-0000-0000790F0000}"/>
    <cellStyle name="Note 5 27" xfId="2023" xr:uid="{00000000-0005-0000-0000-00007A0F0000}"/>
    <cellStyle name="Note 5 3" xfId="2024" xr:uid="{00000000-0005-0000-0000-00007B0F0000}"/>
    <cellStyle name="Note 5 3 2" xfId="2025" xr:uid="{00000000-0005-0000-0000-00007C0F0000}"/>
    <cellStyle name="Note 5 3 3" xfId="2026" xr:uid="{00000000-0005-0000-0000-00007D0F0000}"/>
    <cellStyle name="Note 5 3 4" xfId="2027" xr:uid="{00000000-0005-0000-0000-00007E0F0000}"/>
    <cellStyle name="Note 5 3 5" xfId="2028" xr:uid="{00000000-0005-0000-0000-00007F0F0000}"/>
    <cellStyle name="Note 5 3 6" xfId="2029" xr:uid="{00000000-0005-0000-0000-0000800F0000}"/>
    <cellStyle name="Note 5 4" xfId="2030" xr:uid="{00000000-0005-0000-0000-0000810F0000}"/>
    <cellStyle name="Note 5 4 2" xfId="2031" xr:uid="{00000000-0005-0000-0000-0000820F0000}"/>
    <cellStyle name="Note 5 4 3" xfId="2032" xr:uid="{00000000-0005-0000-0000-0000830F0000}"/>
    <cellStyle name="Note 5 4 4" xfId="2033" xr:uid="{00000000-0005-0000-0000-0000840F0000}"/>
    <cellStyle name="Note 5 4 5" xfId="2034" xr:uid="{00000000-0005-0000-0000-0000850F0000}"/>
    <cellStyle name="Note 5 4 6" xfId="2035" xr:uid="{00000000-0005-0000-0000-0000860F0000}"/>
    <cellStyle name="Note 5 5" xfId="2036" xr:uid="{00000000-0005-0000-0000-0000870F0000}"/>
    <cellStyle name="Note 5 5 2" xfId="2037" xr:uid="{00000000-0005-0000-0000-0000880F0000}"/>
    <cellStyle name="Note 5 5 3" xfId="2038" xr:uid="{00000000-0005-0000-0000-0000890F0000}"/>
    <cellStyle name="Note 5 5 4" xfId="2039" xr:uid="{00000000-0005-0000-0000-00008A0F0000}"/>
    <cellStyle name="Note 5 5 5" xfId="2040" xr:uid="{00000000-0005-0000-0000-00008B0F0000}"/>
    <cellStyle name="Note 5 5 6" xfId="2041" xr:uid="{00000000-0005-0000-0000-00008C0F0000}"/>
    <cellStyle name="Note 5 6" xfId="2042" xr:uid="{00000000-0005-0000-0000-00008D0F0000}"/>
    <cellStyle name="Note 5 6 2" xfId="2043" xr:uid="{00000000-0005-0000-0000-00008E0F0000}"/>
    <cellStyle name="Note 5 6 3" xfId="2044" xr:uid="{00000000-0005-0000-0000-00008F0F0000}"/>
    <cellStyle name="Note 5 6 4" xfId="2045" xr:uid="{00000000-0005-0000-0000-0000900F0000}"/>
    <cellStyle name="Note 5 6 5" xfId="2046" xr:uid="{00000000-0005-0000-0000-0000910F0000}"/>
    <cellStyle name="Note 5 6 6" xfId="2047" xr:uid="{00000000-0005-0000-0000-0000920F0000}"/>
    <cellStyle name="Note 5 7" xfId="2048" xr:uid="{00000000-0005-0000-0000-0000930F0000}"/>
    <cellStyle name="Note 5 7 2" xfId="2049" xr:uid="{00000000-0005-0000-0000-0000940F0000}"/>
    <cellStyle name="Note 5 7 3" xfId="2050" xr:uid="{00000000-0005-0000-0000-0000950F0000}"/>
    <cellStyle name="Note 5 7 4" xfId="2051" xr:uid="{00000000-0005-0000-0000-0000960F0000}"/>
    <cellStyle name="Note 5 7 5" xfId="2052" xr:uid="{00000000-0005-0000-0000-0000970F0000}"/>
    <cellStyle name="Note 5 7 6" xfId="2053" xr:uid="{00000000-0005-0000-0000-0000980F0000}"/>
    <cellStyle name="Note 5 8" xfId="2054" xr:uid="{00000000-0005-0000-0000-0000990F0000}"/>
    <cellStyle name="Note 5 8 2" xfId="2055" xr:uid="{00000000-0005-0000-0000-00009A0F0000}"/>
    <cellStyle name="Note 5 8 3" xfId="2056" xr:uid="{00000000-0005-0000-0000-00009B0F0000}"/>
    <cellStyle name="Note 5 8 4" xfId="2057" xr:uid="{00000000-0005-0000-0000-00009C0F0000}"/>
    <cellStyle name="Note 5 8 5" xfId="2058" xr:uid="{00000000-0005-0000-0000-00009D0F0000}"/>
    <cellStyle name="Note 5 8 6" xfId="2059" xr:uid="{00000000-0005-0000-0000-00009E0F0000}"/>
    <cellStyle name="Note 5 9" xfId="2060" xr:uid="{00000000-0005-0000-0000-00009F0F0000}"/>
    <cellStyle name="Note 5 9 2" xfId="2061" xr:uid="{00000000-0005-0000-0000-0000A00F0000}"/>
    <cellStyle name="Note 5 9 3" xfId="2062" xr:uid="{00000000-0005-0000-0000-0000A10F0000}"/>
    <cellStyle name="Note 5 9 4" xfId="2063" xr:uid="{00000000-0005-0000-0000-0000A20F0000}"/>
    <cellStyle name="Note 5 9 5" xfId="2064" xr:uid="{00000000-0005-0000-0000-0000A30F0000}"/>
    <cellStyle name="Note 5 9 6" xfId="2065" xr:uid="{00000000-0005-0000-0000-0000A40F0000}"/>
    <cellStyle name="Note 6" xfId="2066" xr:uid="{00000000-0005-0000-0000-0000A50F0000}"/>
    <cellStyle name="Note 6 10" xfId="2067" xr:uid="{00000000-0005-0000-0000-0000A60F0000}"/>
    <cellStyle name="Note 6 10 2" xfId="2068" xr:uid="{00000000-0005-0000-0000-0000A70F0000}"/>
    <cellStyle name="Note 6 10 3" xfId="2069" xr:uid="{00000000-0005-0000-0000-0000A80F0000}"/>
    <cellStyle name="Note 6 10 4" xfId="2070" xr:uid="{00000000-0005-0000-0000-0000A90F0000}"/>
    <cellStyle name="Note 6 10 5" xfId="2071" xr:uid="{00000000-0005-0000-0000-0000AA0F0000}"/>
    <cellStyle name="Note 6 10 6" xfId="2072" xr:uid="{00000000-0005-0000-0000-0000AB0F0000}"/>
    <cellStyle name="Note 6 11" xfId="2073" xr:uid="{00000000-0005-0000-0000-0000AC0F0000}"/>
    <cellStyle name="Note 6 11 2" xfId="2074" xr:uid="{00000000-0005-0000-0000-0000AD0F0000}"/>
    <cellStyle name="Note 6 11 3" xfId="2075" xr:uid="{00000000-0005-0000-0000-0000AE0F0000}"/>
    <cellStyle name="Note 6 11 4" xfId="2076" xr:uid="{00000000-0005-0000-0000-0000AF0F0000}"/>
    <cellStyle name="Note 6 11 5" xfId="2077" xr:uid="{00000000-0005-0000-0000-0000B00F0000}"/>
    <cellStyle name="Note 6 11 6" xfId="2078" xr:uid="{00000000-0005-0000-0000-0000B10F0000}"/>
    <cellStyle name="Note 6 12" xfId="2079" xr:uid="{00000000-0005-0000-0000-0000B20F0000}"/>
    <cellStyle name="Note 6 12 2" xfId="2080" xr:uid="{00000000-0005-0000-0000-0000B30F0000}"/>
    <cellStyle name="Note 6 12 3" xfId="2081" xr:uid="{00000000-0005-0000-0000-0000B40F0000}"/>
    <cellStyle name="Note 6 12 4" xfId="2082" xr:uid="{00000000-0005-0000-0000-0000B50F0000}"/>
    <cellStyle name="Note 6 12 5" xfId="2083" xr:uid="{00000000-0005-0000-0000-0000B60F0000}"/>
    <cellStyle name="Note 6 12 6" xfId="2084" xr:uid="{00000000-0005-0000-0000-0000B70F0000}"/>
    <cellStyle name="Note 6 13" xfId="2085" xr:uid="{00000000-0005-0000-0000-0000B80F0000}"/>
    <cellStyle name="Note 6 13 2" xfId="2086" xr:uid="{00000000-0005-0000-0000-0000B90F0000}"/>
    <cellStyle name="Note 6 13 3" xfId="2087" xr:uid="{00000000-0005-0000-0000-0000BA0F0000}"/>
    <cellStyle name="Note 6 13 4" xfId="2088" xr:uid="{00000000-0005-0000-0000-0000BB0F0000}"/>
    <cellStyle name="Note 6 13 5" xfId="2089" xr:uid="{00000000-0005-0000-0000-0000BC0F0000}"/>
    <cellStyle name="Note 6 13 6" xfId="2090" xr:uid="{00000000-0005-0000-0000-0000BD0F0000}"/>
    <cellStyle name="Note 6 14" xfId="2091" xr:uid="{00000000-0005-0000-0000-0000BE0F0000}"/>
    <cellStyle name="Note 6 14 2" xfId="2092" xr:uid="{00000000-0005-0000-0000-0000BF0F0000}"/>
    <cellStyle name="Note 6 14 3" xfId="2093" xr:uid="{00000000-0005-0000-0000-0000C00F0000}"/>
    <cellStyle name="Note 6 14 4" xfId="2094" xr:uid="{00000000-0005-0000-0000-0000C10F0000}"/>
    <cellStyle name="Note 6 14 5" xfId="2095" xr:uid="{00000000-0005-0000-0000-0000C20F0000}"/>
    <cellStyle name="Note 6 14 6" xfId="2096" xr:uid="{00000000-0005-0000-0000-0000C30F0000}"/>
    <cellStyle name="Note 6 15" xfId="2097" xr:uid="{00000000-0005-0000-0000-0000C40F0000}"/>
    <cellStyle name="Note 6 15 2" xfId="2098" xr:uid="{00000000-0005-0000-0000-0000C50F0000}"/>
    <cellStyle name="Note 6 15 3" xfId="2099" xr:uid="{00000000-0005-0000-0000-0000C60F0000}"/>
    <cellStyle name="Note 6 15 4" xfId="2100" xr:uid="{00000000-0005-0000-0000-0000C70F0000}"/>
    <cellStyle name="Note 6 15 5" xfId="2101" xr:uid="{00000000-0005-0000-0000-0000C80F0000}"/>
    <cellStyle name="Note 6 15 6" xfId="2102" xr:uid="{00000000-0005-0000-0000-0000C90F0000}"/>
    <cellStyle name="Note 6 16" xfId="2103" xr:uid="{00000000-0005-0000-0000-0000CA0F0000}"/>
    <cellStyle name="Note 6 16 2" xfId="2104" xr:uid="{00000000-0005-0000-0000-0000CB0F0000}"/>
    <cellStyle name="Note 6 16 3" xfId="2105" xr:uid="{00000000-0005-0000-0000-0000CC0F0000}"/>
    <cellStyle name="Note 6 16 4" xfId="2106" xr:uid="{00000000-0005-0000-0000-0000CD0F0000}"/>
    <cellStyle name="Note 6 16 5" xfId="2107" xr:uid="{00000000-0005-0000-0000-0000CE0F0000}"/>
    <cellStyle name="Note 6 16 6" xfId="2108" xr:uid="{00000000-0005-0000-0000-0000CF0F0000}"/>
    <cellStyle name="Note 6 17" xfId="2109" xr:uid="{00000000-0005-0000-0000-0000D00F0000}"/>
    <cellStyle name="Note 6 17 2" xfId="2110" xr:uid="{00000000-0005-0000-0000-0000D10F0000}"/>
    <cellStyle name="Note 6 17 3" xfId="2111" xr:uid="{00000000-0005-0000-0000-0000D20F0000}"/>
    <cellStyle name="Note 6 17 4" xfId="2112" xr:uid="{00000000-0005-0000-0000-0000D30F0000}"/>
    <cellStyle name="Note 6 17 5" xfId="2113" xr:uid="{00000000-0005-0000-0000-0000D40F0000}"/>
    <cellStyle name="Note 6 17 6" xfId="2114" xr:uid="{00000000-0005-0000-0000-0000D50F0000}"/>
    <cellStyle name="Note 6 18" xfId="2115" xr:uid="{00000000-0005-0000-0000-0000D60F0000}"/>
    <cellStyle name="Note 6 18 2" xfId="2116" xr:uid="{00000000-0005-0000-0000-0000D70F0000}"/>
    <cellStyle name="Note 6 18 3" xfId="2117" xr:uid="{00000000-0005-0000-0000-0000D80F0000}"/>
    <cellStyle name="Note 6 18 4" xfId="2118" xr:uid="{00000000-0005-0000-0000-0000D90F0000}"/>
    <cellStyle name="Note 6 18 5" xfId="2119" xr:uid="{00000000-0005-0000-0000-0000DA0F0000}"/>
    <cellStyle name="Note 6 18 6" xfId="2120" xr:uid="{00000000-0005-0000-0000-0000DB0F0000}"/>
    <cellStyle name="Note 6 19" xfId="2121" xr:uid="{00000000-0005-0000-0000-0000DC0F0000}"/>
    <cellStyle name="Note 6 19 2" xfId="2122" xr:uid="{00000000-0005-0000-0000-0000DD0F0000}"/>
    <cellStyle name="Note 6 19 3" xfId="2123" xr:uid="{00000000-0005-0000-0000-0000DE0F0000}"/>
    <cellStyle name="Note 6 19 4" xfId="2124" xr:uid="{00000000-0005-0000-0000-0000DF0F0000}"/>
    <cellStyle name="Note 6 19 5" xfId="2125" xr:uid="{00000000-0005-0000-0000-0000E00F0000}"/>
    <cellStyle name="Note 6 19 6" xfId="2126" xr:uid="{00000000-0005-0000-0000-0000E10F0000}"/>
    <cellStyle name="Note 6 2" xfId="2127" xr:uid="{00000000-0005-0000-0000-0000E20F0000}"/>
    <cellStyle name="Note 6 2 2" xfId="2128" xr:uid="{00000000-0005-0000-0000-0000E30F0000}"/>
    <cellStyle name="Note 6 2 3" xfId="2129" xr:uid="{00000000-0005-0000-0000-0000E40F0000}"/>
    <cellStyle name="Note 6 2 4" xfId="2130" xr:uid="{00000000-0005-0000-0000-0000E50F0000}"/>
    <cellStyle name="Note 6 2 5" xfId="2131" xr:uid="{00000000-0005-0000-0000-0000E60F0000}"/>
    <cellStyle name="Note 6 2 6" xfId="2132" xr:uid="{00000000-0005-0000-0000-0000E70F0000}"/>
    <cellStyle name="Note 6 20" xfId="2133" xr:uid="{00000000-0005-0000-0000-0000E80F0000}"/>
    <cellStyle name="Note 6 21" xfId="2134" xr:uid="{00000000-0005-0000-0000-0000E90F0000}"/>
    <cellStyle name="Note 6 22" xfId="2135" xr:uid="{00000000-0005-0000-0000-0000EA0F0000}"/>
    <cellStyle name="Note 6 23" xfId="2136" xr:uid="{00000000-0005-0000-0000-0000EB0F0000}"/>
    <cellStyle name="Note 6 24" xfId="2137" xr:uid="{00000000-0005-0000-0000-0000EC0F0000}"/>
    <cellStyle name="Note 6 25" xfId="2138" xr:uid="{00000000-0005-0000-0000-0000ED0F0000}"/>
    <cellStyle name="Note 6 3" xfId="2139" xr:uid="{00000000-0005-0000-0000-0000EE0F0000}"/>
    <cellStyle name="Note 6 3 2" xfId="2140" xr:uid="{00000000-0005-0000-0000-0000EF0F0000}"/>
    <cellStyle name="Note 6 3 3" xfId="2141" xr:uid="{00000000-0005-0000-0000-0000F00F0000}"/>
    <cellStyle name="Note 6 3 4" xfId="2142" xr:uid="{00000000-0005-0000-0000-0000F10F0000}"/>
    <cellStyle name="Note 6 3 5" xfId="2143" xr:uid="{00000000-0005-0000-0000-0000F20F0000}"/>
    <cellStyle name="Note 6 3 6" xfId="2144" xr:uid="{00000000-0005-0000-0000-0000F30F0000}"/>
    <cellStyle name="Note 6 4" xfId="2145" xr:uid="{00000000-0005-0000-0000-0000F40F0000}"/>
    <cellStyle name="Note 6 4 2" xfId="2146" xr:uid="{00000000-0005-0000-0000-0000F50F0000}"/>
    <cellStyle name="Note 6 4 3" xfId="2147" xr:uid="{00000000-0005-0000-0000-0000F60F0000}"/>
    <cellStyle name="Note 6 4 4" xfId="2148" xr:uid="{00000000-0005-0000-0000-0000F70F0000}"/>
    <cellStyle name="Note 6 4 5" xfId="2149" xr:uid="{00000000-0005-0000-0000-0000F80F0000}"/>
    <cellStyle name="Note 6 4 6" xfId="2150" xr:uid="{00000000-0005-0000-0000-0000F90F0000}"/>
    <cellStyle name="Note 6 5" xfId="2151" xr:uid="{00000000-0005-0000-0000-0000FA0F0000}"/>
    <cellStyle name="Note 6 5 2" xfId="2152" xr:uid="{00000000-0005-0000-0000-0000FB0F0000}"/>
    <cellStyle name="Note 6 5 3" xfId="2153" xr:uid="{00000000-0005-0000-0000-0000FC0F0000}"/>
    <cellStyle name="Note 6 5 4" xfId="2154" xr:uid="{00000000-0005-0000-0000-0000FD0F0000}"/>
    <cellStyle name="Note 6 5 5" xfId="2155" xr:uid="{00000000-0005-0000-0000-0000FE0F0000}"/>
    <cellStyle name="Note 6 5 6" xfId="2156" xr:uid="{00000000-0005-0000-0000-0000FF0F0000}"/>
    <cellStyle name="Note 6 6" xfId="2157" xr:uid="{00000000-0005-0000-0000-000000100000}"/>
    <cellStyle name="Note 6 6 2" xfId="2158" xr:uid="{00000000-0005-0000-0000-000001100000}"/>
    <cellStyle name="Note 6 6 3" xfId="2159" xr:uid="{00000000-0005-0000-0000-000002100000}"/>
    <cellStyle name="Note 6 6 4" xfId="2160" xr:uid="{00000000-0005-0000-0000-000003100000}"/>
    <cellStyle name="Note 6 6 5" xfId="2161" xr:uid="{00000000-0005-0000-0000-000004100000}"/>
    <cellStyle name="Note 6 6 6" xfId="2162" xr:uid="{00000000-0005-0000-0000-000005100000}"/>
    <cellStyle name="Note 6 7" xfId="2163" xr:uid="{00000000-0005-0000-0000-000006100000}"/>
    <cellStyle name="Note 6 7 2" xfId="2164" xr:uid="{00000000-0005-0000-0000-000007100000}"/>
    <cellStyle name="Note 6 7 3" xfId="2165" xr:uid="{00000000-0005-0000-0000-000008100000}"/>
    <cellStyle name="Note 6 7 4" xfId="2166" xr:uid="{00000000-0005-0000-0000-000009100000}"/>
    <cellStyle name="Note 6 7 5" xfId="2167" xr:uid="{00000000-0005-0000-0000-00000A100000}"/>
    <cellStyle name="Note 6 7 6" xfId="2168" xr:uid="{00000000-0005-0000-0000-00000B100000}"/>
    <cellStyle name="Note 6 8" xfId="2169" xr:uid="{00000000-0005-0000-0000-00000C100000}"/>
    <cellStyle name="Note 6 8 2" xfId="2170" xr:uid="{00000000-0005-0000-0000-00000D100000}"/>
    <cellStyle name="Note 6 8 3" xfId="2171" xr:uid="{00000000-0005-0000-0000-00000E100000}"/>
    <cellStyle name="Note 6 8 4" xfId="2172" xr:uid="{00000000-0005-0000-0000-00000F100000}"/>
    <cellStyle name="Note 6 8 5" xfId="2173" xr:uid="{00000000-0005-0000-0000-000010100000}"/>
    <cellStyle name="Note 6 8 6" xfId="2174" xr:uid="{00000000-0005-0000-0000-000011100000}"/>
    <cellStyle name="Note 6 9" xfId="2175" xr:uid="{00000000-0005-0000-0000-000012100000}"/>
    <cellStyle name="Note 6 9 2" xfId="2176" xr:uid="{00000000-0005-0000-0000-000013100000}"/>
    <cellStyle name="Note 6 9 3" xfId="2177" xr:uid="{00000000-0005-0000-0000-000014100000}"/>
    <cellStyle name="Note 6 9 4" xfId="2178" xr:uid="{00000000-0005-0000-0000-000015100000}"/>
    <cellStyle name="Note 6 9 5" xfId="2179" xr:uid="{00000000-0005-0000-0000-000016100000}"/>
    <cellStyle name="Note 6 9 6" xfId="2180" xr:uid="{00000000-0005-0000-0000-000017100000}"/>
    <cellStyle name="Note 7" xfId="2181" xr:uid="{00000000-0005-0000-0000-000018100000}"/>
    <cellStyle name="Note 7 10" xfId="2182" xr:uid="{00000000-0005-0000-0000-000019100000}"/>
    <cellStyle name="Note 7 10 2" xfId="2183" xr:uid="{00000000-0005-0000-0000-00001A100000}"/>
    <cellStyle name="Note 7 10 3" xfId="2184" xr:uid="{00000000-0005-0000-0000-00001B100000}"/>
    <cellStyle name="Note 7 10 4" xfId="2185" xr:uid="{00000000-0005-0000-0000-00001C100000}"/>
    <cellStyle name="Note 7 10 5" xfId="2186" xr:uid="{00000000-0005-0000-0000-00001D100000}"/>
    <cellStyle name="Note 7 10 6" xfId="2187" xr:uid="{00000000-0005-0000-0000-00001E100000}"/>
    <cellStyle name="Note 7 11" xfId="2188" xr:uid="{00000000-0005-0000-0000-00001F100000}"/>
    <cellStyle name="Note 7 11 2" xfId="2189" xr:uid="{00000000-0005-0000-0000-000020100000}"/>
    <cellStyle name="Note 7 11 3" xfId="2190" xr:uid="{00000000-0005-0000-0000-000021100000}"/>
    <cellStyle name="Note 7 11 4" xfId="2191" xr:uid="{00000000-0005-0000-0000-000022100000}"/>
    <cellStyle name="Note 7 11 5" xfId="2192" xr:uid="{00000000-0005-0000-0000-000023100000}"/>
    <cellStyle name="Note 7 11 6" xfId="2193" xr:uid="{00000000-0005-0000-0000-000024100000}"/>
    <cellStyle name="Note 7 12" xfId="2194" xr:uid="{00000000-0005-0000-0000-000025100000}"/>
    <cellStyle name="Note 7 12 2" xfId="2195" xr:uid="{00000000-0005-0000-0000-000026100000}"/>
    <cellStyle name="Note 7 12 3" xfId="2196" xr:uid="{00000000-0005-0000-0000-000027100000}"/>
    <cellStyle name="Note 7 12 4" xfId="2197" xr:uid="{00000000-0005-0000-0000-000028100000}"/>
    <cellStyle name="Note 7 12 5" xfId="2198" xr:uid="{00000000-0005-0000-0000-000029100000}"/>
    <cellStyle name="Note 7 12 6" xfId="2199" xr:uid="{00000000-0005-0000-0000-00002A100000}"/>
    <cellStyle name="Note 7 13" xfId="2200" xr:uid="{00000000-0005-0000-0000-00002B100000}"/>
    <cellStyle name="Note 7 13 2" xfId="2201" xr:uid="{00000000-0005-0000-0000-00002C100000}"/>
    <cellStyle name="Note 7 13 3" xfId="2202" xr:uid="{00000000-0005-0000-0000-00002D100000}"/>
    <cellStyle name="Note 7 13 4" xfId="2203" xr:uid="{00000000-0005-0000-0000-00002E100000}"/>
    <cellStyle name="Note 7 13 5" xfId="2204" xr:uid="{00000000-0005-0000-0000-00002F100000}"/>
    <cellStyle name="Note 7 13 6" xfId="2205" xr:uid="{00000000-0005-0000-0000-000030100000}"/>
    <cellStyle name="Note 7 14" xfId="2206" xr:uid="{00000000-0005-0000-0000-000031100000}"/>
    <cellStyle name="Note 7 14 2" xfId="2207" xr:uid="{00000000-0005-0000-0000-000032100000}"/>
    <cellStyle name="Note 7 14 3" xfId="2208" xr:uid="{00000000-0005-0000-0000-000033100000}"/>
    <cellStyle name="Note 7 14 4" xfId="2209" xr:uid="{00000000-0005-0000-0000-000034100000}"/>
    <cellStyle name="Note 7 14 5" xfId="2210" xr:uid="{00000000-0005-0000-0000-000035100000}"/>
    <cellStyle name="Note 7 14 6" xfId="2211" xr:uid="{00000000-0005-0000-0000-000036100000}"/>
    <cellStyle name="Note 7 15" xfId="2212" xr:uid="{00000000-0005-0000-0000-000037100000}"/>
    <cellStyle name="Note 7 15 2" xfId="2213" xr:uid="{00000000-0005-0000-0000-000038100000}"/>
    <cellStyle name="Note 7 15 3" xfId="2214" xr:uid="{00000000-0005-0000-0000-000039100000}"/>
    <cellStyle name="Note 7 15 4" xfId="2215" xr:uid="{00000000-0005-0000-0000-00003A100000}"/>
    <cellStyle name="Note 7 15 5" xfId="2216" xr:uid="{00000000-0005-0000-0000-00003B100000}"/>
    <cellStyle name="Note 7 15 6" xfId="2217" xr:uid="{00000000-0005-0000-0000-00003C100000}"/>
    <cellStyle name="Note 7 16" xfId="2218" xr:uid="{00000000-0005-0000-0000-00003D100000}"/>
    <cellStyle name="Note 7 16 2" xfId="2219" xr:uid="{00000000-0005-0000-0000-00003E100000}"/>
    <cellStyle name="Note 7 16 3" xfId="2220" xr:uid="{00000000-0005-0000-0000-00003F100000}"/>
    <cellStyle name="Note 7 16 4" xfId="2221" xr:uid="{00000000-0005-0000-0000-000040100000}"/>
    <cellStyle name="Note 7 16 5" xfId="2222" xr:uid="{00000000-0005-0000-0000-000041100000}"/>
    <cellStyle name="Note 7 16 6" xfId="2223" xr:uid="{00000000-0005-0000-0000-000042100000}"/>
    <cellStyle name="Note 7 17" xfId="2224" xr:uid="{00000000-0005-0000-0000-000043100000}"/>
    <cellStyle name="Note 7 17 2" xfId="2225" xr:uid="{00000000-0005-0000-0000-000044100000}"/>
    <cellStyle name="Note 7 17 3" xfId="2226" xr:uid="{00000000-0005-0000-0000-000045100000}"/>
    <cellStyle name="Note 7 17 4" xfId="2227" xr:uid="{00000000-0005-0000-0000-000046100000}"/>
    <cellStyle name="Note 7 17 5" xfId="2228" xr:uid="{00000000-0005-0000-0000-000047100000}"/>
    <cellStyle name="Note 7 17 6" xfId="2229" xr:uid="{00000000-0005-0000-0000-000048100000}"/>
    <cellStyle name="Note 7 18" xfId="2230" xr:uid="{00000000-0005-0000-0000-000049100000}"/>
    <cellStyle name="Note 7 18 2" xfId="2231" xr:uid="{00000000-0005-0000-0000-00004A100000}"/>
    <cellStyle name="Note 7 18 3" xfId="2232" xr:uid="{00000000-0005-0000-0000-00004B100000}"/>
    <cellStyle name="Note 7 18 4" xfId="2233" xr:uid="{00000000-0005-0000-0000-00004C100000}"/>
    <cellStyle name="Note 7 18 5" xfId="2234" xr:uid="{00000000-0005-0000-0000-00004D100000}"/>
    <cellStyle name="Note 7 18 6" xfId="2235" xr:uid="{00000000-0005-0000-0000-00004E100000}"/>
    <cellStyle name="Note 7 19" xfId="2236" xr:uid="{00000000-0005-0000-0000-00004F100000}"/>
    <cellStyle name="Note 7 19 2" xfId="2237" xr:uid="{00000000-0005-0000-0000-000050100000}"/>
    <cellStyle name="Note 7 19 3" xfId="2238" xr:uid="{00000000-0005-0000-0000-000051100000}"/>
    <cellStyle name="Note 7 19 4" xfId="2239" xr:uid="{00000000-0005-0000-0000-000052100000}"/>
    <cellStyle name="Note 7 19 5" xfId="2240" xr:uid="{00000000-0005-0000-0000-000053100000}"/>
    <cellStyle name="Note 7 19 6" xfId="2241" xr:uid="{00000000-0005-0000-0000-000054100000}"/>
    <cellStyle name="Note 7 2" xfId="2242" xr:uid="{00000000-0005-0000-0000-000055100000}"/>
    <cellStyle name="Note 7 2 2" xfId="2243" xr:uid="{00000000-0005-0000-0000-000056100000}"/>
    <cellStyle name="Note 7 2 3" xfId="2244" xr:uid="{00000000-0005-0000-0000-000057100000}"/>
    <cellStyle name="Note 7 2 4" xfId="2245" xr:uid="{00000000-0005-0000-0000-000058100000}"/>
    <cellStyle name="Note 7 2 5" xfId="2246" xr:uid="{00000000-0005-0000-0000-000059100000}"/>
    <cellStyle name="Note 7 2 6" xfId="2247" xr:uid="{00000000-0005-0000-0000-00005A100000}"/>
    <cellStyle name="Note 7 20" xfId="2248" xr:uid="{00000000-0005-0000-0000-00005B100000}"/>
    <cellStyle name="Note 7 21" xfId="2249" xr:uid="{00000000-0005-0000-0000-00005C100000}"/>
    <cellStyle name="Note 7 22" xfId="2250" xr:uid="{00000000-0005-0000-0000-00005D100000}"/>
    <cellStyle name="Note 7 23" xfId="2251" xr:uid="{00000000-0005-0000-0000-00005E100000}"/>
    <cellStyle name="Note 7 24" xfId="2252" xr:uid="{00000000-0005-0000-0000-00005F100000}"/>
    <cellStyle name="Note 7 25" xfId="2253" xr:uid="{00000000-0005-0000-0000-000060100000}"/>
    <cellStyle name="Note 7 3" xfId="2254" xr:uid="{00000000-0005-0000-0000-000061100000}"/>
    <cellStyle name="Note 7 3 2" xfId="2255" xr:uid="{00000000-0005-0000-0000-000062100000}"/>
    <cellStyle name="Note 7 3 3" xfId="2256" xr:uid="{00000000-0005-0000-0000-000063100000}"/>
    <cellStyle name="Note 7 3 4" xfId="2257" xr:uid="{00000000-0005-0000-0000-000064100000}"/>
    <cellStyle name="Note 7 3 5" xfId="2258" xr:uid="{00000000-0005-0000-0000-000065100000}"/>
    <cellStyle name="Note 7 3 6" xfId="2259" xr:uid="{00000000-0005-0000-0000-000066100000}"/>
    <cellStyle name="Note 7 4" xfId="2260" xr:uid="{00000000-0005-0000-0000-000067100000}"/>
    <cellStyle name="Note 7 4 2" xfId="2261" xr:uid="{00000000-0005-0000-0000-000068100000}"/>
    <cellStyle name="Note 7 4 3" xfId="2262" xr:uid="{00000000-0005-0000-0000-000069100000}"/>
    <cellStyle name="Note 7 4 4" xfId="2263" xr:uid="{00000000-0005-0000-0000-00006A100000}"/>
    <cellStyle name="Note 7 4 5" xfId="2264" xr:uid="{00000000-0005-0000-0000-00006B100000}"/>
    <cellStyle name="Note 7 4 6" xfId="2265" xr:uid="{00000000-0005-0000-0000-00006C100000}"/>
    <cellStyle name="Note 7 5" xfId="2266" xr:uid="{00000000-0005-0000-0000-00006D100000}"/>
    <cellStyle name="Note 7 5 2" xfId="2267" xr:uid="{00000000-0005-0000-0000-00006E100000}"/>
    <cellStyle name="Note 7 5 3" xfId="2268" xr:uid="{00000000-0005-0000-0000-00006F100000}"/>
    <cellStyle name="Note 7 5 4" xfId="2269" xr:uid="{00000000-0005-0000-0000-000070100000}"/>
    <cellStyle name="Note 7 5 5" xfId="2270" xr:uid="{00000000-0005-0000-0000-000071100000}"/>
    <cellStyle name="Note 7 5 6" xfId="2271" xr:uid="{00000000-0005-0000-0000-000072100000}"/>
    <cellStyle name="Note 7 6" xfId="2272" xr:uid="{00000000-0005-0000-0000-000073100000}"/>
    <cellStyle name="Note 7 6 2" xfId="2273" xr:uid="{00000000-0005-0000-0000-000074100000}"/>
    <cellStyle name="Note 7 6 3" xfId="2274" xr:uid="{00000000-0005-0000-0000-000075100000}"/>
    <cellStyle name="Note 7 6 4" xfId="2275" xr:uid="{00000000-0005-0000-0000-000076100000}"/>
    <cellStyle name="Note 7 6 5" xfId="2276" xr:uid="{00000000-0005-0000-0000-000077100000}"/>
    <cellStyle name="Note 7 6 6" xfId="2277" xr:uid="{00000000-0005-0000-0000-000078100000}"/>
    <cellStyle name="Note 7 7" xfId="2278" xr:uid="{00000000-0005-0000-0000-000079100000}"/>
    <cellStyle name="Note 7 7 2" xfId="2279" xr:uid="{00000000-0005-0000-0000-00007A100000}"/>
    <cellStyle name="Note 7 7 3" xfId="2280" xr:uid="{00000000-0005-0000-0000-00007B100000}"/>
    <cellStyle name="Note 7 7 4" xfId="2281" xr:uid="{00000000-0005-0000-0000-00007C100000}"/>
    <cellStyle name="Note 7 7 5" xfId="2282" xr:uid="{00000000-0005-0000-0000-00007D100000}"/>
    <cellStyle name="Note 7 7 6" xfId="2283" xr:uid="{00000000-0005-0000-0000-00007E100000}"/>
    <cellStyle name="Note 7 8" xfId="2284" xr:uid="{00000000-0005-0000-0000-00007F100000}"/>
    <cellStyle name="Note 7 8 2" xfId="2285" xr:uid="{00000000-0005-0000-0000-000080100000}"/>
    <cellStyle name="Note 7 8 3" xfId="2286" xr:uid="{00000000-0005-0000-0000-000081100000}"/>
    <cellStyle name="Note 7 8 4" xfId="2287" xr:uid="{00000000-0005-0000-0000-000082100000}"/>
    <cellStyle name="Note 7 8 5" xfId="2288" xr:uid="{00000000-0005-0000-0000-000083100000}"/>
    <cellStyle name="Note 7 8 6" xfId="2289" xr:uid="{00000000-0005-0000-0000-000084100000}"/>
    <cellStyle name="Note 7 9" xfId="2290" xr:uid="{00000000-0005-0000-0000-000085100000}"/>
    <cellStyle name="Note 7 9 2" xfId="2291" xr:uid="{00000000-0005-0000-0000-000086100000}"/>
    <cellStyle name="Note 7 9 3" xfId="2292" xr:uid="{00000000-0005-0000-0000-000087100000}"/>
    <cellStyle name="Note 7 9 4" xfId="2293" xr:uid="{00000000-0005-0000-0000-000088100000}"/>
    <cellStyle name="Note 7 9 5" xfId="2294" xr:uid="{00000000-0005-0000-0000-000089100000}"/>
    <cellStyle name="Note 7 9 6" xfId="2295" xr:uid="{00000000-0005-0000-0000-00008A100000}"/>
    <cellStyle name="Note 8" xfId="2296" xr:uid="{00000000-0005-0000-0000-00008B100000}"/>
    <cellStyle name="Note 8 2" xfId="2297" xr:uid="{00000000-0005-0000-0000-00008C100000}"/>
    <cellStyle name="Note 8 2 2" xfId="2298" xr:uid="{00000000-0005-0000-0000-00008D100000}"/>
    <cellStyle name="Note 8 2 3" xfId="2299" xr:uid="{00000000-0005-0000-0000-00008E100000}"/>
    <cellStyle name="Note 8 2 4" xfId="2300" xr:uid="{00000000-0005-0000-0000-00008F100000}"/>
    <cellStyle name="Note 8 2 5" xfId="2301" xr:uid="{00000000-0005-0000-0000-000090100000}"/>
    <cellStyle name="Note 8 2 6" xfId="2302" xr:uid="{00000000-0005-0000-0000-000091100000}"/>
    <cellStyle name="Note 8 3" xfId="2303" xr:uid="{00000000-0005-0000-0000-000092100000}"/>
    <cellStyle name="Note 8 3 2" xfId="2304" xr:uid="{00000000-0005-0000-0000-000093100000}"/>
    <cellStyle name="Note 8 3 3" xfId="2305" xr:uid="{00000000-0005-0000-0000-000094100000}"/>
    <cellStyle name="Note 8 4" xfId="2306" xr:uid="{00000000-0005-0000-0000-000095100000}"/>
    <cellStyle name="Note 8 5" xfId="2307" xr:uid="{00000000-0005-0000-0000-000096100000}"/>
    <cellStyle name="Note 8 6" xfId="2308" xr:uid="{00000000-0005-0000-0000-000097100000}"/>
    <cellStyle name="Note 8 7" xfId="2309" xr:uid="{00000000-0005-0000-0000-000098100000}"/>
    <cellStyle name="Note 8 8" xfId="2310" xr:uid="{00000000-0005-0000-0000-000099100000}"/>
    <cellStyle name="Note 8 9" xfId="2311" xr:uid="{00000000-0005-0000-0000-00009A100000}"/>
    <cellStyle name="Note 9" xfId="2312" xr:uid="{00000000-0005-0000-0000-00009B100000}"/>
    <cellStyle name="Note 9 2" xfId="2313" xr:uid="{00000000-0005-0000-0000-00009C100000}"/>
    <cellStyle name="Note 9 2 2" xfId="2314" xr:uid="{00000000-0005-0000-0000-00009D100000}"/>
    <cellStyle name="Note 9 2 3" xfId="2315" xr:uid="{00000000-0005-0000-0000-00009E100000}"/>
    <cellStyle name="Note 9 2 4" xfId="2316" xr:uid="{00000000-0005-0000-0000-00009F100000}"/>
    <cellStyle name="Note 9 3" xfId="2317" xr:uid="{00000000-0005-0000-0000-0000A0100000}"/>
    <cellStyle name="Note 9 4" xfId="2318" xr:uid="{00000000-0005-0000-0000-0000A1100000}"/>
    <cellStyle name="Note 9 5" xfId="2319" xr:uid="{00000000-0005-0000-0000-0000A2100000}"/>
    <cellStyle name="Note 9 6" xfId="2320" xr:uid="{00000000-0005-0000-0000-0000A3100000}"/>
    <cellStyle name="Note 9 7" xfId="2321" xr:uid="{00000000-0005-0000-0000-0000A4100000}"/>
    <cellStyle name="Note 9 8" xfId="2322" xr:uid="{00000000-0005-0000-0000-0000A5100000}"/>
    <cellStyle name="Note 9 9" xfId="2323" xr:uid="{00000000-0005-0000-0000-0000A6100000}"/>
    <cellStyle name="Output 10" xfId="3642" xr:uid="{00000000-0005-0000-0000-0000A7100000}"/>
    <cellStyle name="Output 11" xfId="4679" xr:uid="{00000000-0005-0000-0000-0000A8100000}"/>
    <cellStyle name="Output 12" xfId="4552" xr:uid="{00000000-0005-0000-0000-0000A9100000}"/>
    <cellStyle name="Output 13" xfId="4548" xr:uid="{00000000-0005-0000-0000-0000AA100000}"/>
    <cellStyle name="Output 2" xfId="257" xr:uid="{00000000-0005-0000-0000-0000AB100000}"/>
    <cellStyle name="Output 3" xfId="2324" xr:uid="{00000000-0005-0000-0000-0000AC100000}"/>
    <cellStyle name="Output 4" xfId="3643" xr:uid="{00000000-0005-0000-0000-0000AD100000}"/>
    <cellStyle name="Output 5" xfId="3644" xr:uid="{00000000-0005-0000-0000-0000AE100000}"/>
    <cellStyle name="Output 6" xfId="3645" xr:uid="{00000000-0005-0000-0000-0000AF100000}"/>
    <cellStyle name="Output 7" xfId="3646" xr:uid="{00000000-0005-0000-0000-0000B0100000}"/>
    <cellStyle name="Output 8" xfId="3647" xr:uid="{00000000-0005-0000-0000-0000B1100000}"/>
    <cellStyle name="Output 9" xfId="3648" xr:uid="{00000000-0005-0000-0000-0000B2100000}"/>
    <cellStyle name="Percent 10" xfId="258" xr:uid="{00000000-0005-0000-0000-0000B3100000}"/>
    <cellStyle name="Percent 10 2" xfId="2404" xr:uid="{00000000-0005-0000-0000-0000B4100000}"/>
    <cellStyle name="Percent 10 2 2" xfId="2930" xr:uid="{00000000-0005-0000-0000-0000B5100000}"/>
    <cellStyle name="Percent 10 3" xfId="2549" xr:uid="{00000000-0005-0000-0000-0000B6100000}"/>
    <cellStyle name="Percent 10 3 2" xfId="3075" xr:uid="{00000000-0005-0000-0000-0000B7100000}"/>
    <cellStyle name="Percent 10 4" xfId="2785" xr:uid="{00000000-0005-0000-0000-0000B8100000}"/>
    <cellStyle name="Percent 11" xfId="259" xr:uid="{00000000-0005-0000-0000-0000B9100000}"/>
    <cellStyle name="Percent 11 2" xfId="2405" xr:uid="{00000000-0005-0000-0000-0000BA100000}"/>
    <cellStyle name="Percent 11 2 2" xfId="2931" xr:uid="{00000000-0005-0000-0000-0000BB100000}"/>
    <cellStyle name="Percent 11 3" xfId="2548" xr:uid="{00000000-0005-0000-0000-0000BC100000}"/>
    <cellStyle name="Percent 11 3 2" xfId="3074" xr:uid="{00000000-0005-0000-0000-0000BD100000}"/>
    <cellStyle name="Percent 11 4" xfId="2786" xr:uid="{00000000-0005-0000-0000-0000BE100000}"/>
    <cellStyle name="Percent 12" xfId="260" xr:uid="{00000000-0005-0000-0000-0000BF100000}"/>
    <cellStyle name="Percent 12 2" xfId="2406" xr:uid="{00000000-0005-0000-0000-0000C0100000}"/>
    <cellStyle name="Percent 12 2 2" xfId="2932" xr:uid="{00000000-0005-0000-0000-0000C1100000}"/>
    <cellStyle name="Percent 12 3" xfId="2547" xr:uid="{00000000-0005-0000-0000-0000C2100000}"/>
    <cellStyle name="Percent 12 3 2" xfId="3073" xr:uid="{00000000-0005-0000-0000-0000C3100000}"/>
    <cellStyle name="Percent 12 4" xfId="2787" xr:uid="{00000000-0005-0000-0000-0000C4100000}"/>
    <cellStyle name="Percent 13" xfId="261" xr:uid="{00000000-0005-0000-0000-0000C5100000}"/>
    <cellStyle name="Percent 13 2" xfId="2407" xr:uid="{00000000-0005-0000-0000-0000C6100000}"/>
    <cellStyle name="Percent 13 2 2" xfId="2933" xr:uid="{00000000-0005-0000-0000-0000C7100000}"/>
    <cellStyle name="Percent 13 3" xfId="2546" xr:uid="{00000000-0005-0000-0000-0000C8100000}"/>
    <cellStyle name="Percent 13 3 2" xfId="3072" xr:uid="{00000000-0005-0000-0000-0000C9100000}"/>
    <cellStyle name="Percent 13 4" xfId="2788" xr:uid="{00000000-0005-0000-0000-0000CA100000}"/>
    <cellStyle name="Percent 14" xfId="262" xr:uid="{00000000-0005-0000-0000-0000CB100000}"/>
    <cellStyle name="Percent 14 2" xfId="2408" xr:uid="{00000000-0005-0000-0000-0000CC100000}"/>
    <cellStyle name="Percent 14 2 2" xfId="2934" xr:uid="{00000000-0005-0000-0000-0000CD100000}"/>
    <cellStyle name="Percent 14 3" xfId="2545" xr:uid="{00000000-0005-0000-0000-0000CE100000}"/>
    <cellStyle name="Percent 14 3 2" xfId="3071" xr:uid="{00000000-0005-0000-0000-0000CF100000}"/>
    <cellStyle name="Percent 14 4" xfId="2789" xr:uid="{00000000-0005-0000-0000-0000D0100000}"/>
    <cellStyle name="Percent 15" xfId="263" xr:uid="{00000000-0005-0000-0000-0000D1100000}"/>
    <cellStyle name="Percent 15 2" xfId="2409" xr:uid="{00000000-0005-0000-0000-0000D2100000}"/>
    <cellStyle name="Percent 15 2 2" xfId="2935" xr:uid="{00000000-0005-0000-0000-0000D3100000}"/>
    <cellStyle name="Percent 15 3" xfId="2544" xr:uid="{00000000-0005-0000-0000-0000D4100000}"/>
    <cellStyle name="Percent 15 3 2" xfId="3070" xr:uid="{00000000-0005-0000-0000-0000D5100000}"/>
    <cellStyle name="Percent 15 4" xfId="2790" xr:uid="{00000000-0005-0000-0000-0000D6100000}"/>
    <cellStyle name="Percent 16" xfId="264" xr:uid="{00000000-0005-0000-0000-0000D7100000}"/>
    <cellStyle name="Percent 16 2" xfId="265" xr:uid="{00000000-0005-0000-0000-0000D8100000}"/>
    <cellStyle name="Percent 16 2 2" xfId="2411" xr:uid="{00000000-0005-0000-0000-0000D9100000}"/>
    <cellStyle name="Percent 16 2 2 2" xfId="2937" xr:uid="{00000000-0005-0000-0000-0000DA100000}"/>
    <cellStyle name="Percent 16 2 3" xfId="2542" xr:uid="{00000000-0005-0000-0000-0000DB100000}"/>
    <cellStyle name="Percent 16 2 3 2" xfId="3068" xr:uid="{00000000-0005-0000-0000-0000DC100000}"/>
    <cellStyle name="Percent 16 2 4" xfId="2792" xr:uid="{00000000-0005-0000-0000-0000DD100000}"/>
    <cellStyle name="Percent 16 3" xfId="2410" xr:uid="{00000000-0005-0000-0000-0000DE100000}"/>
    <cellStyle name="Percent 16 3 2" xfId="2936" xr:uid="{00000000-0005-0000-0000-0000DF100000}"/>
    <cellStyle name="Percent 16 4" xfId="2543" xr:uid="{00000000-0005-0000-0000-0000E0100000}"/>
    <cellStyle name="Percent 16 4 2" xfId="3069" xr:uid="{00000000-0005-0000-0000-0000E1100000}"/>
    <cellStyle name="Percent 16 5" xfId="2791" xr:uid="{00000000-0005-0000-0000-0000E2100000}"/>
    <cellStyle name="Percent 17" xfId="266" xr:uid="{00000000-0005-0000-0000-0000E3100000}"/>
    <cellStyle name="Percent 17 2" xfId="2412" xr:uid="{00000000-0005-0000-0000-0000E4100000}"/>
    <cellStyle name="Percent 17 2 2" xfId="2938" xr:uid="{00000000-0005-0000-0000-0000E5100000}"/>
    <cellStyle name="Percent 17 3" xfId="2541" xr:uid="{00000000-0005-0000-0000-0000E6100000}"/>
    <cellStyle name="Percent 17 3 2" xfId="3067" xr:uid="{00000000-0005-0000-0000-0000E7100000}"/>
    <cellStyle name="Percent 17 4" xfId="2793" xr:uid="{00000000-0005-0000-0000-0000E8100000}"/>
    <cellStyle name="Percent 18" xfId="267" xr:uid="{00000000-0005-0000-0000-0000E9100000}"/>
    <cellStyle name="Percent 18 2" xfId="2413" xr:uid="{00000000-0005-0000-0000-0000EA100000}"/>
    <cellStyle name="Percent 18 2 2" xfId="2939" xr:uid="{00000000-0005-0000-0000-0000EB100000}"/>
    <cellStyle name="Percent 18 3" xfId="2540" xr:uid="{00000000-0005-0000-0000-0000EC100000}"/>
    <cellStyle name="Percent 18 3 2" xfId="3066" xr:uid="{00000000-0005-0000-0000-0000ED100000}"/>
    <cellStyle name="Percent 18 4" xfId="2794" xr:uid="{00000000-0005-0000-0000-0000EE100000}"/>
    <cellStyle name="Percent 19" xfId="268" xr:uid="{00000000-0005-0000-0000-0000EF100000}"/>
    <cellStyle name="Percent 19 2" xfId="269" xr:uid="{00000000-0005-0000-0000-0000F0100000}"/>
    <cellStyle name="Percent 19 2 2" xfId="2415" xr:uid="{00000000-0005-0000-0000-0000F1100000}"/>
    <cellStyle name="Percent 19 2 2 2" xfId="2941" xr:uid="{00000000-0005-0000-0000-0000F2100000}"/>
    <cellStyle name="Percent 19 2 3" xfId="2538" xr:uid="{00000000-0005-0000-0000-0000F3100000}"/>
    <cellStyle name="Percent 19 2 3 2" xfId="3064" xr:uid="{00000000-0005-0000-0000-0000F4100000}"/>
    <cellStyle name="Percent 19 2 4" xfId="2796" xr:uid="{00000000-0005-0000-0000-0000F5100000}"/>
    <cellStyle name="Percent 19 3" xfId="2414" xr:uid="{00000000-0005-0000-0000-0000F6100000}"/>
    <cellStyle name="Percent 19 3 2" xfId="2940" xr:uid="{00000000-0005-0000-0000-0000F7100000}"/>
    <cellStyle name="Percent 19 4" xfId="2539" xr:uid="{00000000-0005-0000-0000-0000F8100000}"/>
    <cellStyle name="Percent 19 4 2" xfId="3065" xr:uid="{00000000-0005-0000-0000-0000F9100000}"/>
    <cellStyle name="Percent 19 5" xfId="2795" xr:uid="{00000000-0005-0000-0000-0000FA100000}"/>
    <cellStyle name="Percent 2" xfId="270" xr:uid="{00000000-0005-0000-0000-0000FB100000}"/>
    <cellStyle name="Percent 2 2" xfId="2416" xr:uid="{00000000-0005-0000-0000-0000FC100000}"/>
    <cellStyle name="Percent 2 2 2" xfId="2942" xr:uid="{00000000-0005-0000-0000-0000FD100000}"/>
    <cellStyle name="Percent 2 3" xfId="2537" xr:uid="{00000000-0005-0000-0000-0000FE100000}"/>
    <cellStyle name="Percent 2 3 2" xfId="3063" xr:uid="{00000000-0005-0000-0000-0000FF100000}"/>
    <cellStyle name="Percent 2 4" xfId="2797" xr:uid="{00000000-0005-0000-0000-000000110000}"/>
    <cellStyle name="Percent 20" xfId="271" xr:uid="{00000000-0005-0000-0000-000001110000}"/>
    <cellStyle name="Percent 20 2" xfId="2417" xr:uid="{00000000-0005-0000-0000-000002110000}"/>
    <cellStyle name="Percent 20 2 2" xfId="2943" xr:uid="{00000000-0005-0000-0000-000003110000}"/>
    <cellStyle name="Percent 20 3" xfId="2536" xr:uid="{00000000-0005-0000-0000-000004110000}"/>
    <cellStyle name="Percent 20 3 2" xfId="3062" xr:uid="{00000000-0005-0000-0000-000005110000}"/>
    <cellStyle name="Percent 20 4" xfId="2798" xr:uid="{00000000-0005-0000-0000-000006110000}"/>
    <cellStyle name="Percent 21" xfId="272" xr:uid="{00000000-0005-0000-0000-000007110000}"/>
    <cellStyle name="Percent 21 2" xfId="2418" xr:uid="{00000000-0005-0000-0000-000008110000}"/>
    <cellStyle name="Percent 21 2 2" xfId="2944" xr:uid="{00000000-0005-0000-0000-000009110000}"/>
    <cellStyle name="Percent 21 3" xfId="2535" xr:uid="{00000000-0005-0000-0000-00000A110000}"/>
    <cellStyle name="Percent 21 3 2" xfId="3061" xr:uid="{00000000-0005-0000-0000-00000B110000}"/>
    <cellStyle name="Percent 21 4" xfId="2799" xr:uid="{00000000-0005-0000-0000-00000C110000}"/>
    <cellStyle name="Percent 22" xfId="273" xr:uid="{00000000-0005-0000-0000-00000D110000}"/>
    <cellStyle name="Percent 22 2" xfId="2419" xr:uid="{00000000-0005-0000-0000-00000E110000}"/>
    <cellStyle name="Percent 22 2 2" xfId="2945" xr:uid="{00000000-0005-0000-0000-00000F110000}"/>
    <cellStyle name="Percent 22 3" xfId="2534" xr:uid="{00000000-0005-0000-0000-000010110000}"/>
    <cellStyle name="Percent 22 3 2" xfId="3060" xr:uid="{00000000-0005-0000-0000-000011110000}"/>
    <cellStyle name="Percent 22 4" xfId="2800" xr:uid="{00000000-0005-0000-0000-000012110000}"/>
    <cellStyle name="Percent 23" xfId="274" xr:uid="{00000000-0005-0000-0000-000013110000}"/>
    <cellStyle name="Percent 23 2" xfId="2420" xr:uid="{00000000-0005-0000-0000-000014110000}"/>
    <cellStyle name="Percent 23 2 2" xfId="2946" xr:uid="{00000000-0005-0000-0000-000015110000}"/>
    <cellStyle name="Percent 23 3" xfId="2533" xr:uid="{00000000-0005-0000-0000-000016110000}"/>
    <cellStyle name="Percent 23 3 2" xfId="3059" xr:uid="{00000000-0005-0000-0000-000017110000}"/>
    <cellStyle name="Percent 23 4" xfId="2801" xr:uid="{00000000-0005-0000-0000-000018110000}"/>
    <cellStyle name="Percent 24" xfId="275" xr:uid="{00000000-0005-0000-0000-000019110000}"/>
    <cellStyle name="Percent 24 2" xfId="276" xr:uid="{00000000-0005-0000-0000-00001A110000}"/>
    <cellStyle name="Percent 24 2 2" xfId="2422" xr:uid="{00000000-0005-0000-0000-00001B110000}"/>
    <cellStyle name="Percent 24 2 2 2" xfId="2948" xr:uid="{00000000-0005-0000-0000-00001C110000}"/>
    <cellStyle name="Percent 24 2 3" xfId="2531" xr:uid="{00000000-0005-0000-0000-00001D110000}"/>
    <cellStyle name="Percent 24 2 3 2" xfId="3057" xr:uid="{00000000-0005-0000-0000-00001E110000}"/>
    <cellStyle name="Percent 24 2 4" xfId="2803" xr:uid="{00000000-0005-0000-0000-00001F110000}"/>
    <cellStyle name="Percent 24 3" xfId="2421" xr:uid="{00000000-0005-0000-0000-000020110000}"/>
    <cellStyle name="Percent 24 3 2" xfId="2947" xr:uid="{00000000-0005-0000-0000-000021110000}"/>
    <cellStyle name="Percent 24 4" xfId="2532" xr:uid="{00000000-0005-0000-0000-000022110000}"/>
    <cellStyle name="Percent 24 4 2" xfId="3058" xr:uid="{00000000-0005-0000-0000-000023110000}"/>
    <cellStyle name="Percent 24 5" xfId="2802" xr:uid="{00000000-0005-0000-0000-000024110000}"/>
    <cellStyle name="Percent 25" xfId="287" xr:uid="{00000000-0005-0000-0000-000025110000}"/>
    <cellStyle name="Percent 25 2" xfId="327" xr:uid="{00000000-0005-0000-0000-000026110000}"/>
    <cellStyle name="Percent 25 2 2" xfId="2471" xr:uid="{00000000-0005-0000-0000-000027110000}"/>
    <cellStyle name="Percent 25 2 2 2" xfId="2997" xr:uid="{00000000-0005-0000-0000-000028110000}"/>
    <cellStyle name="Percent 25 2 3" xfId="2484" xr:uid="{00000000-0005-0000-0000-000029110000}"/>
    <cellStyle name="Percent 25 2 3 2" xfId="3010" xr:uid="{00000000-0005-0000-0000-00002A110000}"/>
    <cellStyle name="Percent 25 2 4" xfId="2850" xr:uid="{00000000-0005-0000-0000-00002B110000}"/>
    <cellStyle name="Percent 25 3" xfId="2432" xr:uid="{00000000-0005-0000-0000-00002C110000}"/>
    <cellStyle name="Percent 25 3 2" xfId="2958" xr:uid="{00000000-0005-0000-0000-00002D110000}"/>
    <cellStyle name="Percent 25 4" xfId="2523" xr:uid="{00000000-0005-0000-0000-00002E110000}"/>
    <cellStyle name="Percent 25 4 2" xfId="3049" xr:uid="{00000000-0005-0000-0000-00002F110000}"/>
    <cellStyle name="Percent 25 5" xfId="2811" xr:uid="{00000000-0005-0000-0000-000030110000}"/>
    <cellStyle name="Percent 26" xfId="291" xr:uid="{00000000-0005-0000-0000-000031110000}"/>
    <cellStyle name="Percent 26 2" xfId="326" xr:uid="{00000000-0005-0000-0000-000032110000}"/>
    <cellStyle name="Percent 26 2 2" xfId="2470" xr:uid="{00000000-0005-0000-0000-000033110000}"/>
    <cellStyle name="Percent 26 2 2 2" xfId="2996" xr:uid="{00000000-0005-0000-0000-000034110000}"/>
    <cellStyle name="Percent 26 2 3" xfId="2485" xr:uid="{00000000-0005-0000-0000-000035110000}"/>
    <cellStyle name="Percent 26 2 3 2" xfId="3011" xr:uid="{00000000-0005-0000-0000-000036110000}"/>
    <cellStyle name="Percent 26 2 4" xfId="2849" xr:uid="{00000000-0005-0000-0000-000037110000}"/>
    <cellStyle name="Percent 26 3" xfId="2435" xr:uid="{00000000-0005-0000-0000-000038110000}"/>
    <cellStyle name="Percent 26 3 2" xfId="2961" xr:uid="{00000000-0005-0000-0000-000039110000}"/>
    <cellStyle name="Percent 26 4" xfId="2520" xr:uid="{00000000-0005-0000-0000-00003A110000}"/>
    <cellStyle name="Percent 26 4 2" xfId="3046" xr:uid="{00000000-0005-0000-0000-00003B110000}"/>
    <cellStyle name="Percent 26 5" xfId="2814" xr:uid="{00000000-0005-0000-0000-00003C110000}"/>
    <cellStyle name="Percent 27" xfId="295" xr:uid="{00000000-0005-0000-0000-00003D110000}"/>
    <cellStyle name="Percent 27 2" xfId="325" xr:uid="{00000000-0005-0000-0000-00003E110000}"/>
    <cellStyle name="Percent 27 2 2" xfId="2469" xr:uid="{00000000-0005-0000-0000-00003F110000}"/>
    <cellStyle name="Percent 27 2 2 2" xfId="2995" xr:uid="{00000000-0005-0000-0000-000040110000}"/>
    <cellStyle name="Percent 27 2 3" xfId="2486" xr:uid="{00000000-0005-0000-0000-000041110000}"/>
    <cellStyle name="Percent 27 2 3 2" xfId="3012" xr:uid="{00000000-0005-0000-0000-000042110000}"/>
    <cellStyle name="Percent 27 2 4" xfId="2848" xr:uid="{00000000-0005-0000-0000-000043110000}"/>
    <cellStyle name="Percent 27 3" xfId="2439" xr:uid="{00000000-0005-0000-0000-000044110000}"/>
    <cellStyle name="Percent 27 3 2" xfId="2965" xr:uid="{00000000-0005-0000-0000-000045110000}"/>
    <cellStyle name="Percent 27 4" xfId="2516" xr:uid="{00000000-0005-0000-0000-000046110000}"/>
    <cellStyle name="Percent 27 4 2" xfId="3042" xr:uid="{00000000-0005-0000-0000-000047110000}"/>
    <cellStyle name="Percent 27 5" xfId="2818" xr:uid="{00000000-0005-0000-0000-000048110000}"/>
    <cellStyle name="Percent 28" xfId="297" xr:uid="{00000000-0005-0000-0000-000049110000}"/>
    <cellStyle name="Percent 28 2" xfId="324" xr:uid="{00000000-0005-0000-0000-00004A110000}"/>
    <cellStyle name="Percent 28 2 2" xfId="2468" xr:uid="{00000000-0005-0000-0000-00004B110000}"/>
    <cellStyle name="Percent 28 2 2 2" xfId="2994" xr:uid="{00000000-0005-0000-0000-00004C110000}"/>
    <cellStyle name="Percent 28 2 3" xfId="2487" xr:uid="{00000000-0005-0000-0000-00004D110000}"/>
    <cellStyle name="Percent 28 2 3 2" xfId="3013" xr:uid="{00000000-0005-0000-0000-00004E110000}"/>
    <cellStyle name="Percent 28 2 4" xfId="2847" xr:uid="{00000000-0005-0000-0000-00004F110000}"/>
    <cellStyle name="Percent 28 3" xfId="2441" xr:uid="{00000000-0005-0000-0000-000050110000}"/>
    <cellStyle name="Percent 28 3 2" xfId="2967" xr:uid="{00000000-0005-0000-0000-000051110000}"/>
    <cellStyle name="Percent 28 4" xfId="2514" xr:uid="{00000000-0005-0000-0000-000052110000}"/>
    <cellStyle name="Percent 28 4 2" xfId="3040" xr:uid="{00000000-0005-0000-0000-000053110000}"/>
    <cellStyle name="Percent 28 5" xfId="2820" xr:uid="{00000000-0005-0000-0000-000054110000}"/>
    <cellStyle name="Percent 29" xfId="299" xr:uid="{00000000-0005-0000-0000-000055110000}"/>
    <cellStyle name="Percent 29 2" xfId="323" xr:uid="{00000000-0005-0000-0000-000056110000}"/>
    <cellStyle name="Percent 29 2 2" xfId="2467" xr:uid="{00000000-0005-0000-0000-000057110000}"/>
    <cellStyle name="Percent 29 2 2 2" xfId="2993" xr:uid="{00000000-0005-0000-0000-000058110000}"/>
    <cellStyle name="Percent 29 2 3" xfId="2488" xr:uid="{00000000-0005-0000-0000-000059110000}"/>
    <cellStyle name="Percent 29 2 3 2" xfId="3014" xr:uid="{00000000-0005-0000-0000-00005A110000}"/>
    <cellStyle name="Percent 29 2 4" xfId="2846" xr:uid="{00000000-0005-0000-0000-00005B110000}"/>
    <cellStyle name="Percent 29 3" xfId="2443" xr:uid="{00000000-0005-0000-0000-00005C110000}"/>
    <cellStyle name="Percent 29 3 2" xfId="2969" xr:uid="{00000000-0005-0000-0000-00005D110000}"/>
    <cellStyle name="Percent 29 4" xfId="2512" xr:uid="{00000000-0005-0000-0000-00005E110000}"/>
    <cellStyle name="Percent 29 4 2" xfId="3038" xr:uid="{00000000-0005-0000-0000-00005F110000}"/>
    <cellStyle name="Percent 29 5" xfId="2822" xr:uid="{00000000-0005-0000-0000-000060110000}"/>
    <cellStyle name="Percent 3" xfId="277" xr:uid="{00000000-0005-0000-0000-000061110000}"/>
    <cellStyle name="Percent 3 2" xfId="2423" xr:uid="{00000000-0005-0000-0000-000062110000}"/>
    <cellStyle name="Percent 3 2 2" xfId="2949" xr:uid="{00000000-0005-0000-0000-000063110000}"/>
    <cellStyle name="Percent 3 3" xfId="2530" xr:uid="{00000000-0005-0000-0000-000064110000}"/>
    <cellStyle name="Percent 3 3 2" xfId="3056" xr:uid="{00000000-0005-0000-0000-000065110000}"/>
    <cellStyle name="Percent 3 4" xfId="2804" xr:uid="{00000000-0005-0000-0000-000066110000}"/>
    <cellStyle name="Percent 30" xfId="301" xr:uid="{00000000-0005-0000-0000-000067110000}"/>
    <cellStyle name="Percent 30 2" xfId="322" xr:uid="{00000000-0005-0000-0000-000068110000}"/>
    <cellStyle name="Percent 30 2 2" xfId="2466" xr:uid="{00000000-0005-0000-0000-000069110000}"/>
    <cellStyle name="Percent 30 2 2 2" xfId="2992" xr:uid="{00000000-0005-0000-0000-00006A110000}"/>
    <cellStyle name="Percent 30 2 3" xfId="2489" xr:uid="{00000000-0005-0000-0000-00006B110000}"/>
    <cellStyle name="Percent 30 2 3 2" xfId="3015" xr:uid="{00000000-0005-0000-0000-00006C110000}"/>
    <cellStyle name="Percent 30 2 4" xfId="2845" xr:uid="{00000000-0005-0000-0000-00006D110000}"/>
    <cellStyle name="Percent 30 3" xfId="2445" xr:uid="{00000000-0005-0000-0000-00006E110000}"/>
    <cellStyle name="Percent 30 3 2" xfId="2971" xr:uid="{00000000-0005-0000-0000-00006F110000}"/>
    <cellStyle name="Percent 30 4" xfId="2510" xr:uid="{00000000-0005-0000-0000-000070110000}"/>
    <cellStyle name="Percent 30 4 2" xfId="3036" xr:uid="{00000000-0005-0000-0000-000071110000}"/>
    <cellStyle name="Percent 30 5" xfId="2824" xr:uid="{00000000-0005-0000-0000-000072110000}"/>
    <cellStyle name="Percent 31" xfId="303" xr:uid="{00000000-0005-0000-0000-000073110000}"/>
    <cellStyle name="Percent 31 2" xfId="321" xr:uid="{00000000-0005-0000-0000-000074110000}"/>
    <cellStyle name="Percent 31 2 2" xfId="2465" xr:uid="{00000000-0005-0000-0000-000075110000}"/>
    <cellStyle name="Percent 31 2 2 2" xfId="2991" xr:uid="{00000000-0005-0000-0000-000076110000}"/>
    <cellStyle name="Percent 31 2 3" xfId="2490" xr:uid="{00000000-0005-0000-0000-000077110000}"/>
    <cellStyle name="Percent 31 2 3 2" xfId="3016" xr:uid="{00000000-0005-0000-0000-000078110000}"/>
    <cellStyle name="Percent 31 2 4" xfId="2844" xr:uid="{00000000-0005-0000-0000-000079110000}"/>
    <cellStyle name="Percent 31 3" xfId="2447" xr:uid="{00000000-0005-0000-0000-00007A110000}"/>
    <cellStyle name="Percent 31 3 2" xfId="2973" xr:uid="{00000000-0005-0000-0000-00007B110000}"/>
    <cellStyle name="Percent 31 4" xfId="2508" xr:uid="{00000000-0005-0000-0000-00007C110000}"/>
    <cellStyle name="Percent 31 4 2" xfId="3034" xr:uid="{00000000-0005-0000-0000-00007D110000}"/>
    <cellStyle name="Percent 31 5" xfId="2826" xr:uid="{00000000-0005-0000-0000-00007E110000}"/>
    <cellStyle name="Percent 32" xfId="306" xr:uid="{00000000-0005-0000-0000-00007F110000}"/>
    <cellStyle name="Percent 32 2" xfId="320" xr:uid="{00000000-0005-0000-0000-000080110000}"/>
    <cellStyle name="Percent 32 2 2" xfId="2464" xr:uid="{00000000-0005-0000-0000-000081110000}"/>
    <cellStyle name="Percent 32 2 2 2" xfId="2990" xr:uid="{00000000-0005-0000-0000-000082110000}"/>
    <cellStyle name="Percent 32 2 3" xfId="2491" xr:uid="{00000000-0005-0000-0000-000083110000}"/>
    <cellStyle name="Percent 32 2 3 2" xfId="3017" xr:uid="{00000000-0005-0000-0000-000084110000}"/>
    <cellStyle name="Percent 32 2 4" xfId="2843" xr:uid="{00000000-0005-0000-0000-000085110000}"/>
    <cellStyle name="Percent 32 3" xfId="2450" xr:uid="{00000000-0005-0000-0000-000086110000}"/>
    <cellStyle name="Percent 32 3 2" xfId="2976" xr:uid="{00000000-0005-0000-0000-000087110000}"/>
    <cellStyle name="Percent 32 4" xfId="2505" xr:uid="{00000000-0005-0000-0000-000088110000}"/>
    <cellStyle name="Percent 32 4 2" xfId="3031" xr:uid="{00000000-0005-0000-0000-000089110000}"/>
    <cellStyle name="Percent 32 5" xfId="2829" xr:uid="{00000000-0005-0000-0000-00008A110000}"/>
    <cellStyle name="Percent 33" xfId="308" xr:uid="{00000000-0005-0000-0000-00008B110000}"/>
    <cellStyle name="Percent 33 2" xfId="319" xr:uid="{00000000-0005-0000-0000-00008C110000}"/>
    <cellStyle name="Percent 33 2 2" xfId="2463" xr:uid="{00000000-0005-0000-0000-00008D110000}"/>
    <cellStyle name="Percent 33 2 2 2" xfId="2989" xr:uid="{00000000-0005-0000-0000-00008E110000}"/>
    <cellStyle name="Percent 33 2 3" xfId="2492" xr:uid="{00000000-0005-0000-0000-00008F110000}"/>
    <cellStyle name="Percent 33 2 3 2" xfId="3018" xr:uid="{00000000-0005-0000-0000-000090110000}"/>
    <cellStyle name="Percent 33 2 4" xfId="2842" xr:uid="{00000000-0005-0000-0000-000091110000}"/>
    <cellStyle name="Percent 33 3" xfId="2452" xr:uid="{00000000-0005-0000-0000-000092110000}"/>
    <cellStyle name="Percent 33 3 2" xfId="2978" xr:uid="{00000000-0005-0000-0000-000093110000}"/>
    <cellStyle name="Percent 33 4" xfId="2503" xr:uid="{00000000-0005-0000-0000-000094110000}"/>
    <cellStyle name="Percent 33 4 2" xfId="3029" xr:uid="{00000000-0005-0000-0000-000095110000}"/>
    <cellStyle name="Percent 33 5" xfId="2831" xr:uid="{00000000-0005-0000-0000-000096110000}"/>
    <cellStyle name="Percent 34" xfId="310" xr:uid="{00000000-0005-0000-0000-000097110000}"/>
    <cellStyle name="Percent 34 2" xfId="318" xr:uid="{00000000-0005-0000-0000-000098110000}"/>
    <cellStyle name="Percent 34 2 2" xfId="2462" xr:uid="{00000000-0005-0000-0000-000099110000}"/>
    <cellStyle name="Percent 34 2 2 2" xfId="2988" xr:uid="{00000000-0005-0000-0000-00009A110000}"/>
    <cellStyle name="Percent 34 2 3" xfId="2493" xr:uid="{00000000-0005-0000-0000-00009B110000}"/>
    <cellStyle name="Percent 34 2 3 2" xfId="3019" xr:uid="{00000000-0005-0000-0000-00009C110000}"/>
    <cellStyle name="Percent 34 2 4" xfId="2841" xr:uid="{00000000-0005-0000-0000-00009D110000}"/>
    <cellStyle name="Percent 34 3" xfId="2454" xr:uid="{00000000-0005-0000-0000-00009E110000}"/>
    <cellStyle name="Percent 34 3 2" xfId="2980" xr:uid="{00000000-0005-0000-0000-00009F110000}"/>
    <cellStyle name="Percent 34 4" xfId="2501" xr:uid="{00000000-0005-0000-0000-0000A0110000}"/>
    <cellStyle name="Percent 34 4 2" xfId="3027" xr:uid="{00000000-0005-0000-0000-0000A1110000}"/>
    <cellStyle name="Percent 34 5" xfId="2833" xr:uid="{00000000-0005-0000-0000-0000A2110000}"/>
    <cellStyle name="Percent 35" xfId="314" xr:uid="{00000000-0005-0000-0000-0000A3110000}"/>
    <cellStyle name="Percent 35 2" xfId="2458" xr:uid="{00000000-0005-0000-0000-0000A4110000}"/>
    <cellStyle name="Percent 35 2 2" xfId="2984" xr:uid="{00000000-0005-0000-0000-0000A5110000}"/>
    <cellStyle name="Percent 35 3" xfId="2497" xr:uid="{00000000-0005-0000-0000-0000A6110000}"/>
    <cellStyle name="Percent 35 3 2" xfId="3023" xr:uid="{00000000-0005-0000-0000-0000A7110000}"/>
    <cellStyle name="Percent 35 4" xfId="2837" xr:uid="{00000000-0005-0000-0000-0000A8110000}"/>
    <cellStyle name="Percent 36" xfId="330" xr:uid="{00000000-0005-0000-0000-0000A9110000}"/>
    <cellStyle name="Percent 36 2" xfId="2474" xr:uid="{00000000-0005-0000-0000-0000AA110000}"/>
    <cellStyle name="Percent 36 2 2" xfId="3000" xr:uid="{00000000-0005-0000-0000-0000AB110000}"/>
    <cellStyle name="Percent 36 3" xfId="2481" xr:uid="{00000000-0005-0000-0000-0000AC110000}"/>
    <cellStyle name="Percent 36 3 2" xfId="3007" xr:uid="{00000000-0005-0000-0000-0000AD110000}"/>
    <cellStyle name="Percent 36 4" xfId="2853" xr:uid="{00000000-0005-0000-0000-0000AE110000}"/>
    <cellStyle name="Percent 37" xfId="332" xr:uid="{00000000-0005-0000-0000-0000AF110000}"/>
    <cellStyle name="Percent 37 2" xfId="2476" xr:uid="{00000000-0005-0000-0000-0000B0110000}"/>
    <cellStyle name="Percent 37 2 2" xfId="3002" xr:uid="{00000000-0005-0000-0000-0000B1110000}"/>
    <cellStyle name="Percent 37 3" xfId="2479" xr:uid="{00000000-0005-0000-0000-0000B2110000}"/>
    <cellStyle name="Percent 37 3 2" xfId="3005" xr:uid="{00000000-0005-0000-0000-0000B3110000}"/>
    <cellStyle name="Percent 37 4" xfId="2855" xr:uid="{00000000-0005-0000-0000-0000B4110000}"/>
    <cellStyle name="Percent 38" xfId="2328" xr:uid="{00000000-0005-0000-0000-0000B5110000}"/>
    <cellStyle name="Percent 38 10" xfId="2695" xr:uid="{00000000-0005-0000-0000-0000B6110000}"/>
    <cellStyle name="Percent 38 10 2" xfId="3200" xr:uid="{00000000-0005-0000-0000-0000B7110000}"/>
    <cellStyle name="Percent 38 11" xfId="2701" xr:uid="{00000000-0005-0000-0000-0000B8110000}"/>
    <cellStyle name="Percent 38 11 2" xfId="3205" xr:uid="{00000000-0005-0000-0000-0000B9110000}"/>
    <cellStyle name="Percent 38 12" xfId="2706" xr:uid="{00000000-0005-0000-0000-0000BA110000}"/>
    <cellStyle name="Percent 38 12 2" xfId="3209" xr:uid="{00000000-0005-0000-0000-0000BB110000}"/>
    <cellStyle name="Percent 38 13" xfId="2711" xr:uid="{00000000-0005-0000-0000-0000BC110000}"/>
    <cellStyle name="Percent 38 13 2" xfId="3214" xr:uid="{00000000-0005-0000-0000-0000BD110000}"/>
    <cellStyle name="Percent 38 14" xfId="2716" xr:uid="{00000000-0005-0000-0000-0000BE110000}"/>
    <cellStyle name="Percent 38 14 2" xfId="3219" xr:uid="{00000000-0005-0000-0000-0000BF110000}"/>
    <cellStyle name="Percent 38 15" xfId="2726" xr:uid="{00000000-0005-0000-0000-0000C0110000}"/>
    <cellStyle name="Percent 38 15 2" xfId="3227" xr:uid="{00000000-0005-0000-0000-0000C1110000}"/>
    <cellStyle name="Percent 38 16" xfId="2732" xr:uid="{00000000-0005-0000-0000-0000C2110000}"/>
    <cellStyle name="Percent 38 16 2" xfId="3233" xr:uid="{00000000-0005-0000-0000-0000C3110000}"/>
    <cellStyle name="Percent 38 17" xfId="2857" xr:uid="{00000000-0005-0000-0000-0000C4110000}"/>
    <cellStyle name="Percent 38 18" xfId="3240" xr:uid="{00000000-0005-0000-0000-0000C5110000}"/>
    <cellStyle name="Percent 38 19" xfId="3249" xr:uid="{00000000-0005-0000-0000-0000C6110000}"/>
    <cellStyle name="Percent 38 2" xfId="2330" xr:uid="{00000000-0005-0000-0000-0000C7110000}"/>
    <cellStyle name="Percent 38 2 2" xfId="2595" xr:uid="{00000000-0005-0000-0000-0000C8110000}"/>
    <cellStyle name="Percent 38 2 2 2" xfId="3121" xr:uid="{00000000-0005-0000-0000-0000C9110000}"/>
    <cellStyle name="Percent 38 2 3" xfId="2625" xr:uid="{00000000-0005-0000-0000-0000CA110000}"/>
    <cellStyle name="Percent 38 2 3 2" xfId="3149" xr:uid="{00000000-0005-0000-0000-0000CB110000}"/>
    <cellStyle name="Percent 38 2 4" xfId="2859" xr:uid="{00000000-0005-0000-0000-0000CC110000}"/>
    <cellStyle name="Percent 38 20" xfId="3257" xr:uid="{00000000-0005-0000-0000-0000CD110000}"/>
    <cellStyle name="Percent 38 21" xfId="3271" xr:uid="{00000000-0005-0000-0000-0000CE110000}"/>
    <cellStyle name="Percent 38 22" xfId="3280" xr:uid="{00000000-0005-0000-0000-0000CF110000}"/>
    <cellStyle name="Percent 38 23" xfId="3292" xr:uid="{00000000-0005-0000-0000-0000D0110000}"/>
    <cellStyle name="Percent 38 24" xfId="3302" xr:uid="{00000000-0005-0000-0000-0000D1110000}"/>
    <cellStyle name="Percent 38 25" xfId="3311" xr:uid="{00000000-0005-0000-0000-0000D2110000}"/>
    <cellStyle name="Percent 38 26" xfId="3675" xr:uid="{00000000-0005-0000-0000-0000D3110000}"/>
    <cellStyle name="Percent 38 27" xfId="3679" xr:uid="{00000000-0005-0000-0000-0000D4110000}"/>
    <cellStyle name="Percent 38 28" xfId="3687" xr:uid="{00000000-0005-0000-0000-0000D5110000}"/>
    <cellStyle name="Percent 38 29" xfId="3697" xr:uid="{00000000-0005-0000-0000-0000D6110000}"/>
    <cellStyle name="Percent 38 3" xfId="2332" xr:uid="{00000000-0005-0000-0000-0000D7110000}"/>
    <cellStyle name="Percent 38 3 2" xfId="2597" xr:uid="{00000000-0005-0000-0000-0000D8110000}"/>
    <cellStyle name="Percent 38 3 2 2" xfId="3123" xr:uid="{00000000-0005-0000-0000-0000D9110000}"/>
    <cellStyle name="Percent 38 3 3" xfId="2627" xr:uid="{00000000-0005-0000-0000-0000DA110000}"/>
    <cellStyle name="Percent 38 3 3 2" xfId="3151" xr:uid="{00000000-0005-0000-0000-0000DB110000}"/>
    <cellStyle name="Percent 38 3 4" xfId="2861" xr:uid="{00000000-0005-0000-0000-0000DC110000}"/>
    <cellStyle name="Percent 38 30" xfId="3706" xr:uid="{00000000-0005-0000-0000-0000DD110000}"/>
    <cellStyle name="Percent 38 31" xfId="3717" xr:uid="{00000000-0005-0000-0000-0000DE110000}"/>
    <cellStyle name="Percent 38 4" xfId="2343" xr:uid="{00000000-0005-0000-0000-0000DF110000}"/>
    <cellStyle name="Percent 38 4 2" xfId="2606" xr:uid="{00000000-0005-0000-0000-0000E0110000}"/>
    <cellStyle name="Percent 38 4 2 2" xfId="3132" xr:uid="{00000000-0005-0000-0000-0000E1110000}"/>
    <cellStyle name="Percent 38 4 3" xfId="2636" xr:uid="{00000000-0005-0000-0000-0000E2110000}"/>
    <cellStyle name="Percent 38 4 3 2" xfId="3160" xr:uid="{00000000-0005-0000-0000-0000E3110000}"/>
    <cellStyle name="Percent 38 4 4" xfId="2870" xr:uid="{00000000-0005-0000-0000-0000E4110000}"/>
    <cellStyle name="Percent 38 5" xfId="2348" xr:uid="{00000000-0005-0000-0000-0000E5110000}"/>
    <cellStyle name="Percent 38 5 2" xfId="2611" xr:uid="{00000000-0005-0000-0000-0000E6110000}"/>
    <cellStyle name="Percent 38 5 2 2" xfId="3137" xr:uid="{00000000-0005-0000-0000-0000E7110000}"/>
    <cellStyle name="Percent 38 5 3" xfId="2641" xr:uid="{00000000-0005-0000-0000-0000E8110000}"/>
    <cellStyle name="Percent 38 5 3 2" xfId="3165" xr:uid="{00000000-0005-0000-0000-0000E9110000}"/>
    <cellStyle name="Percent 38 5 4" xfId="2875" xr:uid="{00000000-0005-0000-0000-0000EA110000}"/>
    <cellStyle name="Percent 38 6" xfId="2354" xr:uid="{00000000-0005-0000-0000-0000EB110000}"/>
    <cellStyle name="Percent 38 6 2" xfId="2617" xr:uid="{00000000-0005-0000-0000-0000EC110000}"/>
    <cellStyle name="Percent 38 6 2 2" xfId="3143" xr:uid="{00000000-0005-0000-0000-0000ED110000}"/>
    <cellStyle name="Percent 38 6 3" xfId="2647" xr:uid="{00000000-0005-0000-0000-0000EE110000}"/>
    <cellStyle name="Percent 38 6 3 2" xfId="3171" xr:uid="{00000000-0005-0000-0000-0000EF110000}"/>
    <cellStyle name="Percent 38 6 4" xfId="2881" xr:uid="{00000000-0005-0000-0000-0000F0110000}"/>
    <cellStyle name="Percent 38 7" xfId="2593" xr:uid="{00000000-0005-0000-0000-0000F1110000}"/>
    <cellStyle name="Percent 38 7 2" xfId="3119" xr:uid="{00000000-0005-0000-0000-0000F2110000}"/>
    <cellStyle name="Percent 38 8" xfId="2623" xr:uid="{00000000-0005-0000-0000-0000F3110000}"/>
    <cellStyle name="Percent 38 8 2" xfId="3147" xr:uid="{00000000-0005-0000-0000-0000F4110000}"/>
    <cellStyle name="Percent 38 9" xfId="2689" xr:uid="{00000000-0005-0000-0000-0000F5110000}"/>
    <cellStyle name="Percent 38 9 2" xfId="3195" xr:uid="{00000000-0005-0000-0000-0000F6110000}"/>
    <cellStyle name="Percent 39" xfId="2334" xr:uid="{00000000-0005-0000-0000-0000F7110000}"/>
    <cellStyle name="Percent 39 2" xfId="2599" xr:uid="{00000000-0005-0000-0000-0000F8110000}"/>
    <cellStyle name="Percent 39 2 2" xfId="3125" xr:uid="{00000000-0005-0000-0000-0000F9110000}"/>
    <cellStyle name="Percent 39 3" xfId="2629" xr:uid="{00000000-0005-0000-0000-0000FA110000}"/>
    <cellStyle name="Percent 39 3 2" xfId="3153" xr:uid="{00000000-0005-0000-0000-0000FB110000}"/>
    <cellStyle name="Percent 39 4" xfId="2863" xr:uid="{00000000-0005-0000-0000-0000FC110000}"/>
    <cellStyle name="Percent 4" xfId="278" xr:uid="{00000000-0005-0000-0000-0000FD110000}"/>
    <cellStyle name="Percent 4 2" xfId="2424" xr:uid="{00000000-0005-0000-0000-0000FE110000}"/>
    <cellStyle name="Percent 4 2 2" xfId="2950" xr:uid="{00000000-0005-0000-0000-0000FF110000}"/>
    <cellStyle name="Percent 4 3" xfId="2529" xr:uid="{00000000-0005-0000-0000-000000120000}"/>
    <cellStyle name="Percent 4 3 2" xfId="3055" xr:uid="{00000000-0005-0000-0000-000001120000}"/>
    <cellStyle name="Percent 4 4" xfId="2805" xr:uid="{00000000-0005-0000-0000-000002120000}"/>
    <cellStyle name="Percent 40" xfId="2340" xr:uid="{00000000-0005-0000-0000-000003120000}"/>
    <cellStyle name="Percent 40 2" xfId="2603" xr:uid="{00000000-0005-0000-0000-000004120000}"/>
    <cellStyle name="Percent 40 2 2" xfId="3129" xr:uid="{00000000-0005-0000-0000-000005120000}"/>
    <cellStyle name="Percent 40 3" xfId="2633" xr:uid="{00000000-0005-0000-0000-000006120000}"/>
    <cellStyle name="Percent 40 3 2" xfId="3157" xr:uid="{00000000-0005-0000-0000-000007120000}"/>
    <cellStyle name="Percent 40 4" xfId="2867" xr:uid="{00000000-0005-0000-0000-000008120000}"/>
    <cellStyle name="Percent 41" xfId="2658" xr:uid="{00000000-0005-0000-0000-000009120000}"/>
    <cellStyle name="Percent 41 2" xfId="3178" xr:uid="{00000000-0005-0000-0000-00000A120000}"/>
    <cellStyle name="Percent 5" xfId="279" xr:uid="{00000000-0005-0000-0000-00000B120000}"/>
    <cellStyle name="Percent 5 2" xfId="2425" xr:uid="{00000000-0005-0000-0000-00000C120000}"/>
    <cellStyle name="Percent 5 2 2" xfId="2951" xr:uid="{00000000-0005-0000-0000-00000D120000}"/>
    <cellStyle name="Percent 5 3" xfId="2528" xr:uid="{00000000-0005-0000-0000-00000E120000}"/>
    <cellStyle name="Percent 5 3 2" xfId="3054" xr:uid="{00000000-0005-0000-0000-00000F120000}"/>
    <cellStyle name="Percent 5 4" xfId="2806" xr:uid="{00000000-0005-0000-0000-000010120000}"/>
    <cellStyle name="Percent 6" xfId="280" xr:uid="{00000000-0005-0000-0000-000011120000}"/>
    <cellStyle name="Percent 6 2" xfId="2426" xr:uid="{00000000-0005-0000-0000-000012120000}"/>
    <cellStyle name="Percent 6 2 2" xfId="2952" xr:uid="{00000000-0005-0000-0000-000013120000}"/>
    <cellStyle name="Percent 6 3" xfId="2527" xr:uid="{00000000-0005-0000-0000-000014120000}"/>
    <cellStyle name="Percent 6 3 2" xfId="3053" xr:uid="{00000000-0005-0000-0000-000015120000}"/>
    <cellStyle name="Percent 6 4" xfId="2807" xr:uid="{00000000-0005-0000-0000-000016120000}"/>
    <cellStyle name="Percent 7" xfId="281" xr:uid="{00000000-0005-0000-0000-000017120000}"/>
    <cellStyle name="Percent 7 2" xfId="2427" xr:uid="{00000000-0005-0000-0000-000018120000}"/>
    <cellStyle name="Percent 7 2 2" xfId="2953" xr:uid="{00000000-0005-0000-0000-000019120000}"/>
    <cellStyle name="Percent 7 3" xfId="2526" xr:uid="{00000000-0005-0000-0000-00001A120000}"/>
    <cellStyle name="Percent 7 3 2" xfId="3052" xr:uid="{00000000-0005-0000-0000-00001B120000}"/>
    <cellStyle name="Percent 7 4" xfId="2808" xr:uid="{00000000-0005-0000-0000-00001C120000}"/>
    <cellStyle name="Percent 8" xfId="282" xr:uid="{00000000-0005-0000-0000-00001D120000}"/>
    <cellStyle name="Percent 8 2" xfId="2428" xr:uid="{00000000-0005-0000-0000-00001E120000}"/>
    <cellStyle name="Percent 8 2 2" xfId="2954" xr:uid="{00000000-0005-0000-0000-00001F120000}"/>
    <cellStyle name="Percent 8 3" xfId="2525" xr:uid="{00000000-0005-0000-0000-000020120000}"/>
    <cellStyle name="Percent 8 3 2" xfId="3051" xr:uid="{00000000-0005-0000-0000-000021120000}"/>
    <cellStyle name="Percent 8 4" xfId="2809" xr:uid="{00000000-0005-0000-0000-000022120000}"/>
    <cellStyle name="Percent 9" xfId="283" xr:uid="{00000000-0005-0000-0000-000023120000}"/>
    <cellStyle name="Percent 9 2" xfId="2429" xr:uid="{00000000-0005-0000-0000-000024120000}"/>
    <cellStyle name="Percent 9 2 2" xfId="2955" xr:uid="{00000000-0005-0000-0000-000025120000}"/>
    <cellStyle name="Percent 9 3" xfId="2524" xr:uid="{00000000-0005-0000-0000-000026120000}"/>
    <cellStyle name="Percent 9 3 2" xfId="3050" xr:uid="{00000000-0005-0000-0000-000027120000}"/>
    <cellStyle name="Percent 9 4" xfId="2810" xr:uid="{00000000-0005-0000-0000-000028120000}"/>
    <cellStyle name="Title 10" xfId="3649" xr:uid="{00000000-0005-0000-0000-000029120000}"/>
    <cellStyle name="Title 11" xfId="4645" xr:uid="{00000000-0005-0000-0000-00002A120000}"/>
    <cellStyle name="Title 12" xfId="4551" xr:uid="{00000000-0005-0000-0000-00002B120000}"/>
    <cellStyle name="Title 13" xfId="4547" xr:uid="{00000000-0005-0000-0000-00002C120000}"/>
    <cellStyle name="Title 2" xfId="284" xr:uid="{00000000-0005-0000-0000-00002D120000}"/>
    <cellStyle name="Title 3" xfId="2325" xr:uid="{00000000-0005-0000-0000-00002E120000}"/>
    <cellStyle name="Title 4" xfId="3650" xr:uid="{00000000-0005-0000-0000-00002F120000}"/>
    <cellStyle name="Title 5" xfId="3651" xr:uid="{00000000-0005-0000-0000-000030120000}"/>
    <cellStyle name="Title 6" xfId="3652" xr:uid="{00000000-0005-0000-0000-000031120000}"/>
    <cellStyle name="Title 7" xfId="3653" xr:uid="{00000000-0005-0000-0000-000032120000}"/>
    <cellStyle name="Title 8" xfId="3654" xr:uid="{00000000-0005-0000-0000-000033120000}"/>
    <cellStyle name="Title 9" xfId="3655" xr:uid="{00000000-0005-0000-0000-000034120000}"/>
    <cellStyle name="Total 10" xfId="3656" xr:uid="{00000000-0005-0000-0000-000035120000}"/>
    <cellStyle name="Total 11" xfId="4644" xr:uid="{00000000-0005-0000-0000-000036120000}"/>
    <cellStyle name="Total 12" xfId="4550" xr:uid="{00000000-0005-0000-0000-000037120000}"/>
    <cellStyle name="Total 13" xfId="4546" xr:uid="{00000000-0005-0000-0000-000038120000}"/>
    <cellStyle name="Total 2" xfId="285" xr:uid="{00000000-0005-0000-0000-000039120000}"/>
    <cellStyle name="Total 3" xfId="2326" xr:uid="{00000000-0005-0000-0000-00003A120000}"/>
    <cellStyle name="Total 4" xfId="3657" xr:uid="{00000000-0005-0000-0000-00003B120000}"/>
    <cellStyle name="Total 5" xfId="3658" xr:uid="{00000000-0005-0000-0000-00003C120000}"/>
    <cellStyle name="Total 6" xfId="3659" xr:uid="{00000000-0005-0000-0000-00003D120000}"/>
    <cellStyle name="Total 7" xfId="3660" xr:uid="{00000000-0005-0000-0000-00003E120000}"/>
    <cellStyle name="Total 8" xfId="3661" xr:uid="{00000000-0005-0000-0000-00003F120000}"/>
    <cellStyle name="Total 9" xfId="3662" xr:uid="{00000000-0005-0000-0000-000040120000}"/>
    <cellStyle name="Warning Text 10" xfId="3663" xr:uid="{00000000-0005-0000-0000-000041120000}"/>
    <cellStyle name="Warning Text 11" xfId="4643" xr:uid="{00000000-0005-0000-0000-000042120000}"/>
    <cellStyle name="Warning Text 12" xfId="4549" xr:uid="{00000000-0005-0000-0000-000043120000}"/>
    <cellStyle name="Warning Text 13" xfId="4545" xr:uid="{00000000-0005-0000-0000-000044120000}"/>
    <cellStyle name="Warning Text 2" xfId="286" xr:uid="{00000000-0005-0000-0000-000045120000}"/>
    <cellStyle name="Warning Text 3" xfId="2327" xr:uid="{00000000-0005-0000-0000-000046120000}"/>
    <cellStyle name="Warning Text 4" xfId="3664" xr:uid="{00000000-0005-0000-0000-000047120000}"/>
    <cellStyle name="Warning Text 5" xfId="3665" xr:uid="{00000000-0005-0000-0000-000048120000}"/>
    <cellStyle name="Warning Text 6" xfId="3666" xr:uid="{00000000-0005-0000-0000-000049120000}"/>
    <cellStyle name="Warning Text 7" xfId="3667" xr:uid="{00000000-0005-0000-0000-00004A120000}"/>
    <cellStyle name="Warning Text 8" xfId="3668" xr:uid="{00000000-0005-0000-0000-00004B120000}"/>
    <cellStyle name="Warning Text 9" xfId="3669" xr:uid="{00000000-0005-0000-0000-00004C1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calcChain" Target="calcChain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styles" Target="style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 /><Relationship Id="rId1" Type="http://schemas.openxmlformats.org/officeDocument/2006/relationships/vmlDrawing" Target="../drawings/vmlDrawing1.vml" 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63"/>
  <sheetViews>
    <sheetView workbookViewId="0">
      <selection activeCell="O23" sqref="O23"/>
    </sheetView>
  </sheetViews>
  <sheetFormatPr defaultRowHeight="15" x14ac:dyDescent="0.2"/>
  <cols>
    <col min="3" max="3" width="15.33203125" customWidth="1"/>
    <col min="4" max="4" width="13.44921875" customWidth="1"/>
    <col min="6" max="6" width="12.5078125" customWidth="1"/>
    <col min="7" max="7" width="11.56640625" customWidth="1"/>
    <col min="8" max="8" width="3.09375" customWidth="1"/>
    <col min="9" max="9" width="12.64453125" customWidth="1"/>
    <col min="13" max="13" width="11.56640625" customWidth="1"/>
  </cols>
  <sheetData>
    <row r="2" spans="2:13" x14ac:dyDescent="0.2">
      <c r="C2" s="211" t="s">
        <v>32</v>
      </c>
      <c r="D2" s="92"/>
      <c r="F2" s="211" t="s">
        <v>33</v>
      </c>
      <c r="G2" s="92"/>
      <c r="I2" s="211" t="s">
        <v>191</v>
      </c>
      <c r="J2" s="91"/>
      <c r="K2" s="91"/>
      <c r="L2" s="91"/>
      <c r="M2" s="92"/>
    </row>
    <row r="3" spans="2:13" ht="41.25" x14ac:dyDescent="0.2">
      <c r="C3" s="19" t="s">
        <v>94</v>
      </c>
      <c r="D3" s="19" t="s">
        <v>85</v>
      </c>
      <c r="F3" s="19" t="s">
        <v>189</v>
      </c>
      <c r="G3" s="216" t="s">
        <v>190</v>
      </c>
      <c r="I3" s="86" t="s">
        <v>20</v>
      </c>
      <c r="J3" s="86" t="s">
        <v>18</v>
      </c>
      <c r="K3" s="86" t="s">
        <v>19</v>
      </c>
      <c r="L3" s="86" t="s">
        <v>21</v>
      </c>
      <c r="M3" s="86" t="s">
        <v>192</v>
      </c>
    </row>
    <row r="4" spans="2:13" x14ac:dyDescent="0.2">
      <c r="B4" s="215">
        <v>43252</v>
      </c>
      <c r="C4" s="47">
        <f>'DEVICES - LINES &amp; SIMEX'!AM5</f>
        <v>0</v>
      </c>
      <c r="D4" s="47">
        <f>'DEVICES - LINES &amp; SIMEX'!AC5</f>
        <v>0</v>
      </c>
      <c r="F4" s="47">
        <f>'DEVICES - LINES &amp; SIMEX'!AH5</f>
        <v>0</v>
      </c>
      <c r="G4" s="47">
        <f>'DEVICES - LINES &amp; SIMEX'!V5</f>
        <v>0</v>
      </c>
      <c r="I4" s="47">
        <f>'ACCOUNTS - EXPENSE TRACKER'!M3</f>
        <v>0</v>
      </c>
      <c r="J4" s="47">
        <f>'ACCOUNTS - EXPENSE TRACKER'!S3</f>
        <v>0</v>
      </c>
      <c r="K4" s="47">
        <f>'ACCOUNTS - EXPENSE TRACKER'!X3</f>
        <v>0</v>
      </c>
      <c r="L4" s="47">
        <f>'ACCOUNTS - EXPENSE TRACKER'!Y3</f>
        <v>0</v>
      </c>
      <c r="M4" s="220">
        <f>SUM(I4:L4)</f>
        <v>0</v>
      </c>
    </row>
    <row r="5" spans="2:13" x14ac:dyDescent="0.2">
      <c r="B5" s="215">
        <v>43253</v>
      </c>
      <c r="C5" s="47">
        <f>'DEVICES - LINES &amp; SIMEX'!AM6</f>
        <v>0</v>
      </c>
      <c r="D5" s="47">
        <f>'DEVICES - LINES &amp; SIMEX'!AC6</f>
        <v>0</v>
      </c>
      <c r="F5" s="47">
        <f>'DEVICES - LINES &amp; SIMEX'!AH6</f>
        <v>0</v>
      </c>
      <c r="G5" s="47">
        <f>'DEVICES - LINES &amp; SIMEX'!V6</f>
        <v>0</v>
      </c>
      <c r="I5" s="47">
        <f>'ACCOUNTS - EXPENSE TRACKER'!M4</f>
        <v>0</v>
      </c>
      <c r="J5" s="47">
        <f>'ACCOUNTS - EXPENSE TRACKER'!S4</f>
        <v>0</v>
      </c>
      <c r="K5" s="47">
        <f>'ACCOUNTS - EXPENSE TRACKER'!X4</f>
        <v>0</v>
      </c>
      <c r="L5" s="47">
        <f>'ACCOUNTS - EXPENSE TRACKER'!Y4</f>
        <v>0</v>
      </c>
      <c r="M5" s="220">
        <f t="shared" ref="M5:M33" si="0">SUM(I5:L5)</f>
        <v>0</v>
      </c>
    </row>
    <row r="6" spans="2:13" x14ac:dyDescent="0.2">
      <c r="B6" s="215">
        <v>43254</v>
      </c>
      <c r="C6" s="47">
        <f>'DEVICES - LINES &amp; SIMEX'!AM7</f>
        <v>0</v>
      </c>
      <c r="D6" s="47">
        <f>'DEVICES - LINES &amp; SIMEX'!AC7</f>
        <v>0</v>
      </c>
      <c r="F6" s="47">
        <f>'DEVICES - LINES &amp; SIMEX'!AH7</f>
        <v>0</v>
      </c>
      <c r="G6" s="47">
        <f>'DEVICES - LINES &amp; SIMEX'!V7</f>
        <v>0</v>
      </c>
      <c r="I6" s="47">
        <f>'ACCOUNTS - EXPENSE TRACKER'!M5</f>
        <v>0</v>
      </c>
      <c r="J6" s="47">
        <f>'ACCOUNTS - EXPENSE TRACKER'!S5</f>
        <v>0</v>
      </c>
      <c r="K6" s="47">
        <f>'ACCOUNTS - EXPENSE TRACKER'!X5</f>
        <v>0</v>
      </c>
      <c r="L6" s="47">
        <f>'ACCOUNTS - EXPENSE TRACKER'!Y5</f>
        <v>0</v>
      </c>
      <c r="M6" s="220">
        <f t="shared" si="0"/>
        <v>0</v>
      </c>
    </row>
    <row r="7" spans="2:13" x14ac:dyDescent="0.2">
      <c r="B7" s="215">
        <v>43255</v>
      </c>
      <c r="C7" s="47">
        <f>'DEVICES - LINES &amp; SIMEX'!AM8</f>
        <v>0</v>
      </c>
      <c r="D7" s="47">
        <f>'DEVICES - LINES &amp; SIMEX'!AC8</f>
        <v>0</v>
      </c>
      <c r="F7" s="47">
        <f>'DEVICES - LINES &amp; SIMEX'!AH8</f>
        <v>0</v>
      </c>
      <c r="G7" s="47">
        <f>'DEVICES - LINES &amp; SIMEX'!V8</f>
        <v>0</v>
      </c>
      <c r="I7" s="47">
        <f>'ACCOUNTS - EXPENSE TRACKER'!M6</f>
        <v>0</v>
      </c>
      <c r="J7" s="47">
        <f>'ACCOUNTS - EXPENSE TRACKER'!S6</f>
        <v>0</v>
      </c>
      <c r="K7" s="47">
        <f>'ACCOUNTS - EXPENSE TRACKER'!X6</f>
        <v>0</v>
      </c>
      <c r="L7" s="47">
        <f>'ACCOUNTS - EXPENSE TRACKER'!Y6</f>
        <v>0</v>
      </c>
      <c r="M7" s="220">
        <f t="shared" si="0"/>
        <v>0</v>
      </c>
    </row>
    <row r="8" spans="2:13" x14ac:dyDescent="0.2">
      <c r="B8" s="215">
        <v>43256</v>
      </c>
      <c r="C8" s="47">
        <f>'DEVICES - LINES &amp; SIMEX'!AM9</f>
        <v>0</v>
      </c>
      <c r="D8" s="47">
        <f>'DEVICES - LINES &amp; SIMEX'!AC9</f>
        <v>0</v>
      </c>
      <c r="F8" s="47">
        <f>'DEVICES - LINES &amp; SIMEX'!AH9</f>
        <v>0</v>
      </c>
      <c r="G8" s="47">
        <f>'DEVICES - LINES &amp; SIMEX'!V9</f>
        <v>0</v>
      </c>
      <c r="I8" s="47">
        <f>'ACCOUNTS - EXPENSE TRACKER'!M7</f>
        <v>0</v>
      </c>
      <c r="J8" s="47">
        <f>'ACCOUNTS - EXPENSE TRACKER'!S7</f>
        <v>0</v>
      </c>
      <c r="K8" s="47">
        <f>'ACCOUNTS - EXPENSE TRACKER'!X7</f>
        <v>0</v>
      </c>
      <c r="L8" s="47">
        <f>'ACCOUNTS - EXPENSE TRACKER'!Y7</f>
        <v>0</v>
      </c>
      <c r="M8" s="220">
        <f t="shared" si="0"/>
        <v>0</v>
      </c>
    </row>
    <row r="9" spans="2:13" x14ac:dyDescent="0.2">
      <c r="B9" s="215">
        <v>43257</v>
      </c>
      <c r="C9" s="47">
        <f>'DEVICES - LINES &amp; SIMEX'!AM10</f>
        <v>0</v>
      </c>
      <c r="D9" s="47">
        <f>'DEVICES - LINES &amp; SIMEX'!AC10</f>
        <v>0</v>
      </c>
      <c r="F9" s="47">
        <f>'DEVICES - LINES &amp; SIMEX'!AH10</f>
        <v>0</v>
      </c>
      <c r="G9" s="47">
        <f>'DEVICES - LINES &amp; SIMEX'!V10</f>
        <v>0</v>
      </c>
      <c r="I9" s="47">
        <f>'ACCOUNTS - EXPENSE TRACKER'!M8</f>
        <v>0</v>
      </c>
      <c r="J9" s="47">
        <f>'ACCOUNTS - EXPENSE TRACKER'!S8</f>
        <v>0</v>
      </c>
      <c r="K9" s="47">
        <f>'ACCOUNTS - EXPENSE TRACKER'!X8</f>
        <v>0</v>
      </c>
      <c r="L9" s="47">
        <f>'ACCOUNTS - EXPENSE TRACKER'!Y8</f>
        <v>0</v>
      </c>
      <c r="M9" s="220">
        <f t="shared" si="0"/>
        <v>0</v>
      </c>
    </row>
    <row r="10" spans="2:13" x14ac:dyDescent="0.2">
      <c r="B10" s="215">
        <v>43258</v>
      </c>
      <c r="C10" s="47">
        <f>'DEVICES - LINES &amp; SIMEX'!AM11</f>
        <v>0</v>
      </c>
      <c r="D10" s="47">
        <f>'DEVICES - LINES &amp; SIMEX'!AC11</f>
        <v>0</v>
      </c>
      <c r="F10" s="47">
        <f>'DEVICES - LINES &amp; SIMEX'!AH11</f>
        <v>0</v>
      </c>
      <c r="G10" s="47">
        <f>'DEVICES - LINES &amp; SIMEX'!V11</f>
        <v>0</v>
      </c>
      <c r="I10" s="47">
        <f>'ACCOUNTS - EXPENSE TRACKER'!M9</f>
        <v>0</v>
      </c>
      <c r="J10" s="47">
        <f>'ACCOUNTS - EXPENSE TRACKER'!S9</f>
        <v>0</v>
      </c>
      <c r="K10" s="47">
        <f>'ACCOUNTS - EXPENSE TRACKER'!X9</f>
        <v>0</v>
      </c>
      <c r="L10" s="47">
        <f>'ACCOUNTS - EXPENSE TRACKER'!Y9</f>
        <v>0</v>
      </c>
      <c r="M10" s="220">
        <f t="shared" si="0"/>
        <v>0</v>
      </c>
    </row>
    <row r="11" spans="2:13" x14ac:dyDescent="0.2">
      <c r="B11" s="215">
        <v>43259</v>
      </c>
      <c r="C11" s="47">
        <f>'DEVICES - LINES &amp; SIMEX'!AM12</f>
        <v>0</v>
      </c>
      <c r="D11" s="47">
        <f>'DEVICES - LINES &amp; SIMEX'!AC12</f>
        <v>0</v>
      </c>
      <c r="F11" s="47">
        <f>'DEVICES - LINES &amp; SIMEX'!AH12</f>
        <v>0</v>
      </c>
      <c r="G11" s="47">
        <f>'DEVICES - LINES &amp; SIMEX'!V12</f>
        <v>0</v>
      </c>
      <c r="I11" s="47">
        <f>'ACCOUNTS - EXPENSE TRACKER'!M10</f>
        <v>0</v>
      </c>
      <c r="J11" s="47">
        <f>'ACCOUNTS - EXPENSE TRACKER'!S10</f>
        <v>0</v>
      </c>
      <c r="K11" s="47">
        <f>'ACCOUNTS - EXPENSE TRACKER'!X10</f>
        <v>0</v>
      </c>
      <c r="L11" s="47">
        <f>'ACCOUNTS - EXPENSE TRACKER'!Y10</f>
        <v>0</v>
      </c>
      <c r="M11" s="220">
        <f t="shared" si="0"/>
        <v>0</v>
      </c>
    </row>
    <row r="12" spans="2:13" x14ac:dyDescent="0.2">
      <c r="B12" s="215">
        <v>43260</v>
      </c>
      <c r="C12" s="47">
        <f>'DEVICES - LINES &amp; SIMEX'!AM13</f>
        <v>0</v>
      </c>
      <c r="D12" s="47">
        <f>'DEVICES - LINES &amp; SIMEX'!AC13</f>
        <v>0</v>
      </c>
      <c r="F12" s="47">
        <f>'DEVICES - LINES &amp; SIMEX'!AH13</f>
        <v>0</v>
      </c>
      <c r="G12" s="47">
        <f>'DEVICES - LINES &amp; SIMEX'!V13</f>
        <v>0</v>
      </c>
      <c r="I12" s="47">
        <f>'ACCOUNTS - EXPENSE TRACKER'!M11</f>
        <v>0</v>
      </c>
      <c r="J12" s="47">
        <f>'ACCOUNTS - EXPENSE TRACKER'!S11</f>
        <v>0</v>
      </c>
      <c r="K12" s="47">
        <f>'ACCOUNTS - EXPENSE TRACKER'!X11</f>
        <v>0</v>
      </c>
      <c r="L12" s="47">
        <f>'ACCOUNTS - EXPENSE TRACKER'!Y11</f>
        <v>0</v>
      </c>
      <c r="M12" s="220">
        <f t="shared" si="0"/>
        <v>0</v>
      </c>
    </row>
    <row r="13" spans="2:13" x14ac:dyDescent="0.2">
      <c r="B13" s="215">
        <v>43261</v>
      </c>
      <c r="C13" s="47">
        <f>'DEVICES - LINES &amp; SIMEX'!AM14</f>
        <v>0</v>
      </c>
      <c r="D13" s="47">
        <f>'DEVICES - LINES &amp; SIMEX'!AC14</f>
        <v>0</v>
      </c>
      <c r="F13" s="47">
        <f>'DEVICES - LINES &amp; SIMEX'!AH14</f>
        <v>0</v>
      </c>
      <c r="G13" s="47">
        <f>'DEVICES - LINES &amp; SIMEX'!V14</f>
        <v>0</v>
      </c>
      <c r="I13" s="47">
        <f>'ACCOUNTS - EXPENSE TRACKER'!M12</f>
        <v>0</v>
      </c>
      <c r="J13" s="47">
        <f>'ACCOUNTS - EXPENSE TRACKER'!S12</f>
        <v>0</v>
      </c>
      <c r="K13" s="47">
        <f>'ACCOUNTS - EXPENSE TRACKER'!X12</f>
        <v>0</v>
      </c>
      <c r="L13" s="47">
        <f>'ACCOUNTS - EXPENSE TRACKER'!Y12</f>
        <v>0</v>
      </c>
      <c r="M13" s="220">
        <f t="shared" si="0"/>
        <v>0</v>
      </c>
    </row>
    <row r="14" spans="2:13" x14ac:dyDescent="0.2">
      <c r="B14" s="215">
        <v>43262</v>
      </c>
      <c r="C14" s="47">
        <f>'DEVICES - LINES &amp; SIMEX'!AM15</f>
        <v>0</v>
      </c>
      <c r="D14" s="47">
        <f>'DEVICES - LINES &amp; SIMEX'!AC15</f>
        <v>0</v>
      </c>
      <c r="F14" s="47">
        <f>'DEVICES - LINES &amp; SIMEX'!AH15</f>
        <v>0</v>
      </c>
      <c r="G14" s="47">
        <f>'DEVICES - LINES &amp; SIMEX'!V15</f>
        <v>0</v>
      </c>
      <c r="I14" s="47">
        <f>'ACCOUNTS - EXPENSE TRACKER'!M13</f>
        <v>0</v>
      </c>
      <c r="J14" s="47">
        <f>'ACCOUNTS - EXPENSE TRACKER'!S13</f>
        <v>0</v>
      </c>
      <c r="K14" s="47">
        <f>'ACCOUNTS - EXPENSE TRACKER'!X13</f>
        <v>0</v>
      </c>
      <c r="L14" s="47">
        <f>'ACCOUNTS - EXPENSE TRACKER'!Y13</f>
        <v>0</v>
      </c>
      <c r="M14" s="220">
        <f t="shared" si="0"/>
        <v>0</v>
      </c>
    </row>
    <row r="15" spans="2:13" x14ac:dyDescent="0.2">
      <c r="B15" s="215">
        <v>43263</v>
      </c>
      <c r="C15" s="47">
        <f>'DEVICES - LINES &amp; SIMEX'!AM16</f>
        <v>0</v>
      </c>
      <c r="D15" s="47">
        <f>'DEVICES - LINES &amp; SIMEX'!AC16</f>
        <v>0</v>
      </c>
      <c r="F15" s="47">
        <f>'DEVICES - LINES &amp; SIMEX'!AH16</f>
        <v>0</v>
      </c>
      <c r="G15" s="47">
        <f>'DEVICES - LINES &amp; SIMEX'!V16</f>
        <v>0</v>
      </c>
      <c r="I15" s="47">
        <f>'ACCOUNTS - EXPENSE TRACKER'!M14</f>
        <v>0</v>
      </c>
      <c r="J15" s="47">
        <f>'ACCOUNTS - EXPENSE TRACKER'!S14</f>
        <v>0</v>
      </c>
      <c r="K15" s="47">
        <f>'ACCOUNTS - EXPENSE TRACKER'!X14</f>
        <v>0</v>
      </c>
      <c r="L15" s="47">
        <f>'ACCOUNTS - EXPENSE TRACKER'!Y14</f>
        <v>0</v>
      </c>
      <c r="M15" s="220">
        <f t="shared" si="0"/>
        <v>0</v>
      </c>
    </row>
    <row r="16" spans="2:13" x14ac:dyDescent="0.2">
      <c r="B16" s="215">
        <v>43264</v>
      </c>
      <c r="C16" s="47">
        <f>'DEVICES - LINES &amp; SIMEX'!AM17</f>
        <v>0</v>
      </c>
      <c r="D16" s="47">
        <f>'DEVICES - LINES &amp; SIMEX'!AC17</f>
        <v>0</v>
      </c>
      <c r="F16" s="47">
        <f>'DEVICES - LINES &amp; SIMEX'!AH17</f>
        <v>0</v>
      </c>
      <c r="G16" s="47">
        <f>'DEVICES - LINES &amp; SIMEX'!V17</f>
        <v>0</v>
      </c>
      <c r="I16" s="47">
        <f>'ACCOUNTS - EXPENSE TRACKER'!M15</f>
        <v>0</v>
      </c>
      <c r="J16" s="47">
        <f>'ACCOUNTS - EXPENSE TRACKER'!S15</f>
        <v>0</v>
      </c>
      <c r="K16" s="47">
        <f>'ACCOUNTS - EXPENSE TRACKER'!X15</f>
        <v>0</v>
      </c>
      <c r="L16" s="47">
        <f>'ACCOUNTS - EXPENSE TRACKER'!Y15</f>
        <v>0</v>
      </c>
      <c r="M16" s="220">
        <f t="shared" si="0"/>
        <v>0</v>
      </c>
    </row>
    <row r="17" spans="2:13" x14ac:dyDescent="0.2">
      <c r="B17" s="215">
        <v>43265</v>
      </c>
      <c r="C17" s="47">
        <f>'DEVICES - LINES &amp; SIMEX'!AM18</f>
        <v>0</v>
      </c>
      <c r="D17" s="47">
        <f>'DEVICES - LINES &amp; SIMEX'!AC18</f>
        <v>0</v>
      </c>
      <c r="F17" s="47">
        <f>'DEVICES - LINES &amp; SIMEX'!AH18</f>
        <v>0</v>
      </c>
      <c r="G17" s="47">
        <f>'DEVICES - LINES &amp; SIMEX'!V18</f>
        <v>0</v>
      </c>
      <c r="I17" s="47">
        <f>'ACCOUNTS - EXPENSE TRACKER'!M16</f>
        <v>0</v>
      </c>
      <c r="J17" s="47">
        <f>'ACCOUNTS - EXPENSE TRACKER'!S16</f>
        <v>0</v>
      </c>
      <c r="K17" s="47">
        <f>'ACCOUNTS - EXPENSE TRACKER'!X16</f>
        <v>0</v>
      </c>
      <c r="L17" s="47">
        <f>'ACCOUNTS - EXPENSE TRACKER'!Y16</f>
        <v>0</v>
      </c>
      <c r="M17" s="220">
        <f t="shared" si="0"/>
        <v>0</v>
      </c>
    </row>
    <row r="18" spans="2:13" x14ac:dyDescent="0.2">
      <c r="B18" s="215">
        <v>43266</v>
      </c>
      <c r="C18" s="47">
        <f>'DEVICES - LINES &amp; SIMEX'!AM19</f>
        <v>0</v>
      </c>
      <c r="D18" s="47">
        <f>'DEVICES - LINES &amp; SIMEX'!AC19</f>
        <v>0</v>
      </c>
      <c r="F18" s="47">
        <f>'DEVICES - LINES &amp; SIMEX'!AH19</f>
        <v>0</v>
      </c>
      <c r="G18" s="47">
        <f>'DEVICES - LINES &amp; SIMEX'!V19</f>
        <v>0</v>
      </c>
      <c r="I18" s="47">
        <f>'ACCOUNTS - EXPENSE TRACKER'!M17</f>
        <v>0</v>
      </c>
      <c r="J18" s="47">
        <f>'ACCOUNTS - EXPENSE TRACKER'!S17</f>
        <v>0</v>
      </c>
      <c r="K18" s="47">
        <f>'ACCOUNTS - EXPENSE TRACKER'!X17</f>
        <v>0</v>
      </c>
      <c r="L18" s="47">
        <f>'ACCOUNTS - EXPENSE TRACKER'!Y17</f>
        <v>0</v>
      </c>
      <c r="M18" s="220">
        <f t="shared" si="0"/>
        <v>0</v>
      </c>
    </row>
    <row r="19" spans="2:13" x14ac:dyDescent="0.2">
      <c r="B19" s="215">
        <v>43267</v>
      </c>
      <c r="C19" s="47">
        <f>'DEVICES - LINES &amp; SIMEX'!AM20</f>
        <v>0</v>
      </c>
      <c r="D19" s="47">
        <f>'DEVICES - LINES &amp; SIMEX'!AC20</f>
        <v>0</v>
      </c>
      <c r="F19" s="47">
        <f>'DEVICES - LINES &amp; SIMEX'!AH20</f>
        <v>0</v>
      </c>
      <c r="G19" s="47">
        <f>'DEVICES - LINES &amp; SIMEX'!V20</f>
        <v>0</v>
      </c>
      <c r="I19" s="47">
        <f>'ACCOUNTS - EXPENSE TRACKER'!M18</f>
        <v>0</v>
      </c>
      <c r="J19" s="47">
        <f>'ACCOUNTS - EXPENSE TRACKER'!S18</f>
        <v>0</v>
      </c>
      <c r="K19" s="47">
        <f>'ACCOUNTS - EXPENSE TRACKER'!X18</f>
        <v>0</v>
      </c>
      <c r="L19" s="47">
        <f>'ACCOUNTS - EXPENSE TRACKER'!Y18</f>
        <v>0</v>
      </c>
      <c r="M19" s="220">
        <f t="shared" si="0"/>
        <v>0</v>
      </c>
    </row>
    <row r="20" spans="2:13" x14ac:dyDescent="0.2">
      <c r="B20" s="215">
        <v>43268</v>
      </c>
      <c r="C20" s="47">
        <f>'DEVICES - LINES &amp; SIMEX'!AM21</f>
        <v>0</v>
      </c>
      <c r="D20" s="47">
        <f>'DEVICES - LINES &amp; SIMEX'!AC21</f>
        <v>0</v>
      </c>
      <c r="F20" s="47">
        <f>'DEVICES - LINES &amp; SIMEX'!AH21</f>
        <v>0</v>
      </c>
      <c r="G20" s="47">
        <f>'DEVICES - LINES &amp; SIMEX'!V21</f>
        <v>0</v>
      </c>
      <c r="I20" s="47">
        <f>'ACCOUNTS - EXPENSE TRACKER'!M19</f>
        <v>0</v>
      </c>
      <c r="J20" s="47">
        <f>'ACCOUNTS - EXPENSE TRACKER'!S19</f>
        <v>0</v>
      </c>
      <c r="K20" s="47">
        <f>'ACCOUNTS - EXPENSE TRACKER'!X19</f>
        <v>0</v>
      </c>
      <c r="L20" s="47">
        <f>'ACCOUNTS - EXPENSE TRACKER'!Y19</f>
        <v>0</v>
      </c>
      <c r="M20" s="220">
        <f t="shared" si="0"/>
        <v>0</v>
      </c>
    </row>
    <row r="21" spans="2:13" x14ac:dyDescent="0.2">
      <c r="B21" s="215">
        <v>43269</v>
      </c>
      <c r="C21" s="47">
        <f>'DEVICES - LINES &amp; SIMEX'!AM22</f>
        <v>0</v>
      </c>
      <c r="D21" s="47">
        <f>'DEVICES - LINES &amp; SIMEX'!AC22</f>
        <v>0</v>
      </c>
      <c r="F21" s="47">
        <f>'DEVICES - LINES &amp; SIMEX'!AH22</f>
        <v>0</v>
      </c>
      <c r="G21" s="47">
        <f>'DEVICES - LINES &amp; SIMEX'!V22</f>
        <v>0</v>
      </c>
      <c r="I21" s="47">
        <f>'ACCOUNTS - EXPENSE TRACKER'!M20</f>
        <v>0</v>
      </c>
      <c r="J21" s="47">
        <f>'ACCOUNTS - EXPENSE TRACKER'!S20</f>
        <v>0</v>
      </c>
      <c r="K21" s="47">
        <f>'ACCOUNTS - EXPENSE TRACKER'!X20</f>
        <v>0</v>
      </c>
      <c r="L21" s="47">
        <f>'ACCOUNTS - EXPENSE TRACKER'!Y20</f>
        <v>0</v>
      </c>
      <c r="M21" s="220">
        <f t="shared" si="0"/>
        <v>0</v>
      </c>
    </row>
    <row r="22" spans="2:13" x14ac:dyDescent="0.2">
      <c r="B22" s="215">
        <v>43270</v>
      </c>
      <c r="C22" s="47">
        <f>'DEVICES - LINES &amp; SIMEX'!AM23</f>
        <v>0</v>
      </c>
      <c r="D22" s="47">
        <f>'DEVICES - LINES &amp; SIMEX'!AC23</f>
        <v>0</v>
      </c>
      <c r="F22" s="47">
        <f>'DEVICES - LINES &amp; SIMEX'!AH23</f>
        <v>0</v>
      </c>
      <c r="G22" s="47">
        <f>'DEVICES - LINES &amp; SIMEX'!V23</f>
        <v>0</v>
      </c>
      <c r="I22" s="47">
        <f>'ACCOUNTS - EXPENSE TRACKER'!M21</f>
        <v>0</v>
      </c>
      <c r="J22" s="47">
        <f>'ACCOUNTS - EXPENSE TRACKER'!S21</f>
        <v>0</v>
      </c>
      <c r="K22" s="47">
        <f>'ACCOUNTS - EXPENSE TRACKER'!X21</f>
        <v>0</v>
      </c>
      <c r="L22" s="47">
        <f>'ACCOUNTS - EXPENSE TRACKER'!Y21</f>
        <v>0</v>
      </c>
      <c r="M22" s="220">
        <f t="shared" si="0"/>
        <v>0</v>
      </c>
    </row>
    <row r="23" spans="2:13" x14ac:dyDescent="0.2">
      <c r="B23" s="215">
        <v>43271</v>
      </c>
      <c r="C23" s="47">
        <f>'DEVICES - LINES &amp; SIMEX'!AM24</f>
        <v>0</v>
      </c>
      <c r="D23" s="47">
        <f>'DEVICES - LINES &amp; SIMEX'!AC24</f>
        <v>0</v>
      </c>
      <c r="F23" s="47">
        <f>'DEVICES - LINES &amp; SIMEX'!AH24</f>
        <v>0</v>
      </c>
      <c r="G23" s="47">
        <f>'DEVICES - LINES &amp; SIMEX'!V24</f>
        <v>0</v>
      </c>
      <c r="I23" s="47">
        <f>'ACCOUNTS - EXPENSE TRACKER'!M22</f>
        <v>0</v>
      </c>
      <c r="J23" s="47">
        <f>'ACCOUNTS - EXPENSE TRACKER'!S22</f>
        <v>0</v>
      </c>
      <c r="K23" s="47">
        <f>'ACCOUNTS - EXPENSE TRACKER'!X22</f>
        <v>0</v>
      </c>
      <c r="L23" s="47">
        <f>'ACCOUNTS - EXPENSE TRACKER'!Y22</f>
        <v>0</v>
      </c>
      <c r="M23" s="220">
        <f t="shared" si="0"/>
        <v>0</v>
      </c>
    </row>
    <row r="24" spans="2:13" x14ac:dyDescent="0.2">
      <c r="B24" s="215">
        <v>43272</v>
      </c>
      <c r="C24" s="47">
        <f>'DEVICES - LINES &amp; SIMEX'!AM25</f>
        <v>0</v>
      </c>
      <c r="D24" s="47">
        <f>'DEVICES - LINES &amp; SIMEX'!AC25</f>
        <v>0</v>
      </c>
      <c r="F24" s="47">
        <f>'DEVICES - LINES &amp; SIMEX'!AH25</f>
        <v>0</v>
      </c>
      <c r="G24" s="47">
        <f>'DEVICES - LINES &amp; SIMEX'!V25</f>
        <v>0</v>
      </c>
      <c r="I24" s="47">
        <f>'ACCOUNTS - EXPENSE TRACKER'!M23</f>
        <v>0</v>
      </c>
      <c r="J24" s="47">
        <f>'ACCOUNTS - EXPENSE TRACKER'!S23</f>
        <v>0</v>
      </c>
      <c r="K24" s="47">
        <f>'ACCOUNTS - EXPENSE TRACKER'!X23</f>
        <v>0</v>
      </c>
      <c r="L24" s="47">
        <f>'ACCOUNTS - EXPENSE TRACKER'!Y23</f>
        <v>0</v>
      </c>
      <c r="M24" s="220">
        <f t="shared" si="0"/>
        <v>0</v>
      </c>
    </row>
    <row r="25" spans="2:13" x14ac:dyDescent="0.2">
      <c r="B25" s="215">
        <v>43273</v>
      </c>
      <c r="C25" s="47">
        <f>'DEVICES - LINES &amp; SIMEX'!AM26</f>
        <v>0</v>
      </c>
      <c r="D25" s="47">
        <f>'DEVICES - LINES &amp; SIMEX'!AC26</f>
        <v>0</v>
      </c>
      <c r="F25" s="47">
        <f>'DEVICES - LINES &amp; SIMEX'!AH26</f>
        <v>0</v>
      </c>
      <c r="G25" s="47">
        <f>'DEVICES - LINES &amp; SIMEX'!V26</f>
        <v>0</v>
      </c>
      <c r="I25" s="47">
        <f>'ACCOUNTS - EXPENSE TRACKER'!M24</f>
        <v>0</v>
      </c>
      <c r="J25" s="47">
        <f>'ACCOUNTS - EXPENSE TRACKER'!S24</f>
        <v>0</v>
      </c>
      <c r="K25" s="47">
        <f>'ACCOUNTS - EXPENSE TRACKER'!X24</f>
        <v>0</v>
      </c>
      <c r="L25" s="47">
        <f>'ACCOUNTS - EXPENSE TRACKER'!Y24</f>
        <v>0</v>
      </c>
      <c r="M25" s="220">
        <f t="shared" si="0"/>
        <v>0</v>
      </c>
    </row>
    <row r="26" spans="2:13" x14ac:dyDescent="0.2">
      <c r="B26" s="215">
        <v>43274</v>
      </c>
      <c r="C26" s="47">
        <f>'DEVICES - LINES &amp; SIMEX'!AM27</f>
        <v>0</v>
      </c>
      <c r="D26" s="47">
        <f>'DEVICES - LINES &amp; SIMEX'!AC27</f>
        <v>0</v>
      </c>
      <c r="F26" s="47">
        <f>'DEVICES - LINES &amp; SIMEX'!AH27</f>
        <v>0</v>
      </c>
      <c r="G26" s="47">
        <f>'DEVICES - LINES &amp; SIMEX'!V27</f>
        <v>0</v>
      </c>
      <c r="I26" s="47">
        <f>'ACCOUNTS - EXPENSE TRACKER'!M25</f>
        <v>0</v>
      </c>
      <c r="J26" s="47">
        <f>'ACCOUNTS - EXPENSE TRACKER'!S25</f>
        <v>0</v>
      </c>
      <c r="K26" s="47">
        <f>'ACCOUNTS - EXPENSE TRACKER'!X25</f>
        <v>0</v>
      </c>
      <c r="L26" s="47">
        <f>'ACCOUNTS - EXPENSE TRACKER'!Y25</f>
        <v>0</v>
      </c>
      <c r="M26" s="220">
        <f t="shared" si="0"/>
        <v>0</v>
      </c>
    </row>
    <row r="27" spans="2:13" x14ac:dyDescent="0.2">
      <c r="B27" s="215">
        <v>43275</v>
      </c>
      <c r="C27" s="47">
        <f>'DEVICES - LINES &amp; SIMEX'!AM28</f>
        <v>0</v>
      </c>
      <c r="D27" s="47">
        <f>'DEVICES - LINES &amp; SIMEX'!AC28</f>
        <v>0</v>
      </c>
      <c r="F27" s="47">
        <f>'DEVICES - LINES &amp; SIMEX'!AH28</f>
        <v>0</v>
      </c>
      <c r="G27" s="47">
        <f>'DEVICES - LINES &amp; SIMEX'!V28</f>
        <v>0</v>
      </c>
      <c r="I27" s="47">
        <f>'ACCOUNTS - EXPENSE TRACKER'!M26</f>
        <v>0</v>
      </c>
      <c r="J27" s="47">
        <f>'ACCOUNTS - EXPENSE TRACKER'!S26</f>
        <v>0</v>
      </c>
      <c r="K27" s="47">
        <f>'ACCOUNTS - EXPENSE TRACKER'!X26</f>
        <v>0</v>
      </c>
      <c r="L27" s="47">
        <f>'ACCOUNTS - EXPENSE TRACKER'!Y26</f>
        <v>0</v>
      </c>
      <c r="M27" s="220">
        <f t="shared" si="0"/>
        <v>0</v>
      </c>
    </row>
    <row r="28" spans="2:13" x14ac:dyDescent="0.2">
      <c r="B28" s="215">
        <v>43276</v>
      </c>
      <c r="C28" s="47">
        <f>'DEVICES - LINES &amp; SIMEX'!AM29</f>
        <v>0</v>
      </c>
      <c r="D28" s="47">
        <f>'DEVICES - LINES &amp; SIMEX'!AC29</f>
        <v>0</v>
      </c>
      <c r="F28" s="47">
        <f>'DEVICES - LINES &amp; SIMEX'!AH29</f>
        <v>0</v>
      </c>
      <c r="G28" s="47">
        <f>'DEVICES - LINES &amp; SIMEX'!V29</f>
        <v>0</v>
      </c>
      <c r="I28" s="47">
        <f>'ACCOUNTS - EXPENSE TRACKER'!M27</f>
        <v>0</v>
      </c>
      <c r="J28" s="47">
        <f>'ACCOUNTS - EXPENSE TRACKER'!S27</f>
        <v>0</v>
      </c>
      <c r="K28" s="47">
        <f>'ACCOUNTS - EXPENSE TRACKER'!X27</f>
        <v>0</v>
      </c>
      <c r="L28" s="47">
        <f>'ACCOUNTS - EXPENSE TRACKER'!Y27</f>
        <v>0</v>
      </c>
      <c r="M28" s="220">
        <f t="shared" si="0"/>
        <v>0</v>
      </c>
    </row>
    <row r="29" spans="2:13" x14ac:dyDescent="0.2">
      <c r="B29" s="215">
        <v>43277</v>
      </c>
      <c r="C29" s="47">
        <f>'DEVICES - LINES &amp; SIMEX'!AM30</f>
        <v>0</v>
      </c>
      <c r="D29" s="47">
        <f>'DEVICES - LINES &amp; SIMEX'!AC30</f>
        <v>0</v>
      </c>
      <c r="F29" s="47">
        <f>'DEVICES - LINES &amp; SIMEX'!AH30</f>
        <v>0</v>
      </c>
      <c r="G29" s="47">
        <f>'DEVICES - LINES &amp; SIMEX'!V30</f>
        <v>0</v>
      </c>
      <c r="I29" s="47">
        <f>'ACCOUNTS - EXPENSE TRACKER'!M28</f>
        <v>0</v>
      </c>
      <c r="J29" s="47">
        <f>'ACCOUNTS - EXPENSE TRACKER'!S28</f>
        <v>0</v>
      </c>
      <c r="K29" s="47">
        <f>'ACCOUNTS - EXPENSE TRACKER'!X28</f>
        <v>0</v>
      </c>
      <c r="L29" s="47">
        <f>'ACCOUNTS - EXPENSE TRACKER'!Y28</f>
        <v>0</v>
      </c>
      <c r="M29" s="220">
        <f t="shared" si="0"/>
        <v>0</v>
      </c>
    </row>
    <row r="30" spans="2:13" x14ac:dyDescent="0.2">
      <c r="B30" s="215">
        <v>43278</v>
      </c>
      <c r="C30" s="47">
        <f>'DEVICES - LINES &amp; SIMEX'!AM31</f>
        <v>0</v>
      </c>
      <c r="D30" s="47">
        <f>'DEVICES - LINES &amp; SIMEX'!AC31</f>
        <v>0</v>
      </c>
      <c r="F30" s="47">
        <f>'DEVICES - LINES &amp; SIMEX'!AH31</f>
        <v>0</v>
      </c>
      <c r="G30" s="47">
        <f>'DEVICES - LINES &amp; SIMEX'!V31</f>
        <v>0</v>
      </c>
      <c r="I30" s="47">
        <f>'ACCOUNTS - EXPENSE TRACKER'!M29</f>
        <v>0</v>
      </c>
      <c r="J30" s="47">
        <f>'ACCOUNTS - EXPENSE TRACKER'!S29</f>
        <v>0</v>
      </c>
      <c r="K30" s="47">
        <f>'ACCOUNTS - EXPENSE TRACKER'!X29</f>
        <v>0</v>
      </c>
      <c r="L30" s="47">
        <f>'ACCOUNTS - EXPENSE TRACKER'!Y29</f>
        <v>0</v>
      </c>
      <c r="M30" s="220">
        <f t="shared" si="0"/>
        <v>0</v>
      </c>
    </row>
    <row r="31" spans="2:13" x14ac:dyDescent="0.2">
      <c r="B31" s="215">
        <v>43279</v>
      </c>
      <c r="C31" s="47">
        <f>'DEVICES - LINES &amp; SIMEX'!AM32</f>
        <v>0</v>
      </c>
      <c r="D31" s="47">
        <f>'DEVICES - LINES &amp; SIMEX'!AC32</f>
        <v>0</v>
      </c>
      <c r="F31" s="47">
        <f>'DEVICES - LINES &amp; SIMEX'!AH32</f>
        <v>0</v>
      </c>
      <c r="G31" s="47">
        <f>'DEVICES - LINES &amp; SIMEX'!V32</f>
        <v>0</v>
      </c>
      <c r="I31" s="47">
        <f>'ACCOUNTS - EXPENSE TRACKER'!M30</f>
        <v>0</v>
      </c>
      <c r="J31" s="47">
        <f>'ACCOUNTS - EXPENSE TRACKER'!S30</f>
        <v>0</v>
      </c>
      <c r="K31" s="47">
        <f>'ACCOUNTS - EXPENSE TRACKER'!X30</f>
        <v>0</v>
      </c>
      <c r="L31" s="47">
        <f>'ACCOUNTS - EXPENSE TRACKER'!Y30</f>
        <v>0</v>
      </c>
      <c r="M31" s="220">
        <f t="shared" si="0"/>
        <v>0</v>
      </c>
    </row>
    <row r="32" spans="2:13" x14ac:dyDescent="0.2">
      <c r="B32" s="215">
        <v>43280</v>
      </c>
      <c r="C32" s="47">
        <f>'DEVICES - LINES &amp; SIMEX'!AM33</f>
        <v>0</v>
      </c>
      <c r="D32" s="47">
        <f>'DEVICES - LINES &amp; SIMEX'!AC33</f>
        <v>0</v>
      </c>
      <c r="F32" s="47">
        <f>'DEVICES - LINES &amp; SIMEX'!AH33</f>
        <v>0</v>
      </c>
      <c r="G32" s="47">
        <f>'DEVICES - LINES &amp; SIMEX'!V33</f>
        <v>0</v>
      </c>
      <c r="I32" s="47">
        <f>'ACCOUNTS - EXPENSE TRACKER'!M31</f>
        <v>0</v>
      </c>
      <c r="J32" s="47">
        <f>'ACCOUNTS - EXPENSE TRACKER'!S31</f>
        <v>0</v>
      </c>
      <c r="K32" s="47">
        <f>'ACCOUNTS - EXPENSE TRACKER'!X31</f>
        <v>0</v>
      </c>
      <c r="L32" s="47">
        <f>'ACCOUNTS - EXPENSE TRACKER'!Y31</f>
        <v>0</v>
      </c>
      <c r="M32" s="220">
        <f t="shared" si="0"/>
        <v>0</v>
      </c>
    </row>
    <row r="33" spans="2:13" x14ac:dyDescent="0.2">
      <c r="B33" s="39">
        <v>43281</v>
      </c>
      <c r="C33" s="47">
        <f>'DEVICES - LINES &amp; SIMEX'!AM34</f>
        <v>0</v>
      </c>
      <c r="D33" s="47">
        <f>'DEVICES - LINES &amp; SIMEX'!AC34</f>
        <v>0</v>
      </c>
      <c r="F33" s="47">
        <f>'DEVICES - LINES &amp; SIMEX'!AH34</f>
        <v>0</v>
      </c>
      <c r="G33" s="47">
        <f>'DEVICES - LINES &amp; SIMEX'!V34</f>
        <v>0</v>
      </c>
      <c r="I33" s="47">
        <f>'ACCOUNTS - EXPENSE TRACKER'!M32</f>
        <v>0</v>
      </c>
      <c r="J33" s="47">
        <f>'ACCOUNTS - EXPENSE TRACKER'!S32</f>
        <v>0</v>
      </c>
      <c r="K33" s="47">
        <f>'ACCOUNTS - EXPENSE TRACKER'!X32</f>
        <v>0</v>
      </c>
      <c r="L33" s="47">
        <f>'ACCOUNTS - EXPENSE TRACKER'!Y32</f>
        <v>0</v>
      </c>
      <c r="M33" s="220">
        <f t="shared" si="0"/>
        <v>0</v>
      </c>
    </row>
    <row r="34" spans="2:13" x14ac:dyDescent="0.2">
      <c r="B34" s="155"/>
      <c r="C34" s="180">
        <f>SUM(C4:C33)</f>
        <v>0</v>
      </c>
      <c r="D34" s="217">
        <f>SUM(D4:D33)</f>
        <v>0</v>
      </c>
      <c r="E34" s="219"/>
      <c r="F34" s="218">
        <f t="shared" ref="E34:G34" si="1">SUM(F4:F33)</f>
        <v>0</v>
      </c>
      <c r="G34" s="217">
        <f t="shared" si="1"/>
        <v>0</v>
      </c>
      <c r="H34" s="219"/>
      <c r="I34" s="218">
        <f t="shared" ref="I34" si="2">SUM(I4:I33)</f>
        <v>0</v>
      </c>
      <c r="J34" s="180">
        <f t="shared" ref="J34" si="3">SUM(J4:J33)</f>
        <v>0</v>
      </c>
      <c r="K34" s="180">
        <f t="shared" ref="K34" si="4">SUM(K4:K33)</f>
        <v>0</v>
      </c>
      <c r="L34" s="180">
        <f t="shared" ref="L34" si="5">SUM(L4:L33)</f>
        <v>0</v>
      </c>
      <c r="M34" s="180">
        <f t="shared" ref="M34" si="6">SUM(M4:M33)</f>
        <v>0</v>
      </c>
    </row>
    <row r="35" spans="2:13" x14ac:dyDescent="0.2">
      <c r="B35" s="155"/>
    </row>
    <row r="36" spans="2:13" x14ac:dyDescent="0.2">
      <c r="B36" s="155"/>
    </row>
    <row r="37" spans="2:13" x14ac:dyDescent="0.2">
      <c r="B37" s="155"/>
    </row>
    <row r="38" spans="2:13" x14ac:dyDescent="0.2">
      <c r="B38" s="155"/>
    </row>
    <row r="39" spans="2:13" x14ac:dyDescent="0.2">
      <c r="B39" s="155"/>
    </row>
    <row r="40" spans="2:13" x14ac:dyDescent="0.2">
      <c r="B40" s="155"/>
    </row>
    <row r="41" spans="2:13" x14ac:dyDescent="0.2">
      <c r="B41" s="155"/>
    </row>
    <row r="42" spans="2:13" x14ac:dyDescent="0.2">
      <c r="B42" s="155"/>
    </row>
    <row r="43" spans="2:13" x14ac:dyDescent="0.2">
      <c r="B43" s="155"/>
    </row>
    <row r="44" spans="2:13" x14ac:dyDescent="0.2">
      <c r="B44" s="155"/>
    </row>
    <row r="45" spans="2:13" x14ac:dyDescent="0.2">
      <c r="B45" s="155"/>
    </row>
    <row r="46" spans="2:13" x14ac:dyDescent="0.2">
      <c r="B46" s="155"/>
    </row>
    <row r="47" spans="2:13" x14ac:dyDescent="0.2">
      <c r="B47" s="155"/>
    </row>
    <row r="48" spans="2:13" x14ac:dyDescent="0.2">
      <c r="B48" s="155"/>
    </row>
    <row r="49" spans="2:2" x14ac:dyDescent="0.2">
      <c r="B49" s="155"/>
    </row>
    <row r="50" spans="2:2" x14ac:dyDescent="0.2">
      <c r="B50" s="155"/>
    </row>
    <row r="51" spans="2:2" x14ac:dyDescent="0.2">
      <c r="B51" s="155"/>
    </row>
    <row r="52" spans="2:2" x14ac:dyDescent="0.2">
      <c r="B52" s="155"/>
    </row>
    <row r="53" spans="2:2" x14ac:dyDescent="0.2">
      <c r="B53" s="155"/>
    </row>
    <row r="54" spans="2:2" x14ac:dyDescent="0.2">
      <c r="B54" s="155"/>
    </row>
    <row r="55" spans="2:2" x14ac:dyDescent="0.2">
      <c r="B55" s="155"/>
    </row>
    <row r="56" spans="2:2" x14ac:dyDescent="0.2">
      <c r="B56" s="155"/>
    </row>
    <row r="57" spans="2:2" x14ac:dyDescent="0.2">
      <c r="B57" s="155"/>
    </row>
    <row r="58" spans="2:2" x14ac:dyDescent="0.2">
      <c r="B58" s="155"/>
    </row>
    <row r="59" spans="2:2" x14ac:dyDescent="0.2">
      <c r="B59" s="155"/>
    </row>
    <row r="60" spans="2:2" x14ac:dyDescent="0.2">
      <c r="B60" s="155"/>
    </row>
    <row r="61" spans="2:2" x14ac:dyDescent="0.2">
      <c r="B61" s="155"/>
    </row>
    <row r="62" spans="2:2" x14ac:dyDescent="0.2">
      <c r="B62" s="155"/>
    </row>
    <row r="63" spans="2:2" x14ac:dyDescent="0.2">
      <c r="B63" s="15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33"/>
  <sheetViews>
    <sheetView workbookViewId="0">
      <selection activeCell="K8" sqref="K8"/>
    </sheetView>
  </sheetViews>
  <sheetFormatPr defaultRowHeight="15" x14ac:dyDescent="0.2"/>
  <cols>
    <col min="1" max="1" width="9.14453125" style="1"/>
    <col min="3" max="3" width="13.98828125" customWidth="1"/>
    <col min="4" max="4" width="10.625" customWidth="1"/>
    <col min="5" max="5" width="11.296875" customWidth="1"/>
    <col min="6" max="6" width="14.125" customWidth="1"/>
  </cols>
  <sheetData>
    <row r="2" spans="2:7" x14ac:dyDescent="0.2">
      <c r="C2" s="27" t="s">
        <v>206</v>
      </c>
    </row>
    <row r="3" spans="2:7" ht="27.75" x14ac:dyDescent="0.2">
      <c r="C3" s="41" t="s">
        <v>200</v>
      </c>
      <c r="D3" s="41" t="s">
        <v>201</v>
      </c>
      <c r="E3" s="41" t="s">
        <v>202</v>
      </c>
      <c r="F3" s="42" t="s">
        <v>66</v>
      </c>
      <c r="G3" s="3"/>
    </row>
    <row r="4" spans="2:7" x14ac:dyDescent="0.2">
      <c r="B4" s="39">
        <v>43252</v>
      </c>
      <c r="C4" s="9">
        <f>'M-Pesa Department Report'!ER6</f>
        <v>0</v>
      </c>
      <c r="D4" s="9">
        <f>'M-Pesa Department Report'!ES6</f>
        <v>0</v>
      </c>
      <c r="E4" s="9">
        <f>'M-Pesa Department Report'!ET6</f>
        <v>0</v>
      </c>
      <c r="F4" s="9">
        <f>C4-D4-E4</f>
        <v>0</v>
      </c>
    </row>
    <row r="5" spans="2:7" x14ac:dyDescent="0.2">
      <c r="B5" s="39">
        <v>43253</v>
      </c>
      <c r="C5" s="9">
        <f>'M-Pesa Department Report'!ER7</f>
        <v>0</v>
      </c>
      <c r="D5" s="9">
        <f>'M-Pesa Department Report'!ES7</f>
        <v>0</v>
      </c>
      <c r="E5" s="9">
        <f>'M-Pesa Department Report'!ET7</f>
        <v>0</v>
      </c>
      <c r="F5" s="9">
        <f t="shared" ref="F5:F33" si="0">C5-D5-E5</f>
        <v>0</v>
      </c>
    </row>
    <row r="6" spans="2:7" x14ac:dyDescent="0.2">
      <c r="B6" s="39">
        <v>43254</v>
      </c>
      <c r="C6" s="9">
        <f>'M-Pesa Department Report'!ER8</f>
        <v>0</v>
      </c>
      <c r="D6" s="9">
        <f>'M-Pesa Department Report'!ES8</f>
        <v>0</v>
      </c>
      <c r="E6" s="9">
        <f>'M-Pesa Department Report'!ET8</f>
        <v>0</v>
      </c>
      <c r="F6" s="9">
        <f t="shared" si="0"/>
        <v>0</v>
      </c>
    </row>
    <row r="7" spans="2:7" x14ac:dyDescent="0.2">
      <c r="B7" s="39">
        <v>43255</v>
      </c>
      <c r="C7" s="9">
        <f>'M-Pesa Department Report'!ER9</f>
        <v>0</v>
      </c>
      <c r="D7" s="9">
        <f>'M-Pesa Department Report'!ES9</f>
        <v>0</v>
      </c>
      <c r="E7" s="9">
        <f>'M-Pesa Department Report'!ET9</f>
        <v>0</v>
      </c>
      <c r="F7" s="9">
        <f t="shared" si="0"/>
        <v>0</v>
      </c>
    </row>
    <row r="8" spans="2:7" x14ac:dyDescent="0.2">
      <c r="B8" s="39">
        <v>43256</v>
      </c>
      <c r="C8" s="9">
        <f>'M-Pesa Department Report'!ER10</f>
        <v>0</v>
      </c>
      <c r="D8" s="9">
        <f>'M-Pesa Department Report'!ES10</f>
        <v>0</v>
      </c>
      <c r="E8" s="9">
        <f>'M-Pesa Department Report'!ET10</f>
        <v>0</v>
      </c>
      <c r="F8" s="9">
        <f t="shared" si="0"/>
        <v>0</v>
      </c>
    </row>
    <row r="9" spans="2:7" x14ac:dyDescent="0.2">
      <c r="B9" s="39">
        <v>43257</v>
      </c>
      <c r="C9" s="9">
        <f>'M-Pesa Department Report'!ER11</f>
        <v>0</v>
      </c>
      <c r="D9" s="9">
        <f>'M-Pesa Department Report'!ES11</f>
        <v>0</v>
      </c>
      <c r="E9" s="9">
        <f>'M-Pesa Department Report'!ET11</f>
        <v>0</v>
      </c>
      <c r="F9" s="9">
        <f t="shared" si="0"/>
        <v>0</v>
      </c>
    </row>
    <row r="10" spans="2:7" x14ac:dyDescent="0.2">
      <c r="B10" s="39">
        <v>43258</v>
      </c>
      <c r="C10" s="9">
        <f>'M-Pesa Department Report'!ER12</f>
        <v>0</v>
      </c>
      <c r="D10" s="9">
        <f>'M-Pesa Department Report'!ES12</f>
        <v>0</v>
      </c>
      <c r="E10" s="9">
        <f>'M-Pesa Department Report'!ET12</f>
        <v>0</v>
      </c>
      <c r="F10" s="9">
        <f t="shared" si="0"/>
        <v>0</v>
      </c>
    </row>
    <row r="11" spans="2:7" x14ac:dyDescent="0.2">
      <c r="B11" s="39">
        <v>43259</v>
      </c>
      <c r="C11" s="9">
        <f>'M-Pesa Department Report'!ER13</f>
        <v>0</v>
      </c>
      <c r="D11" s="9">
        <f>'M-Pesa Department Report'!ES13</f>
        <v>0</v>
      </c>
      <c r="E11" s="9">
        <f>'M-Pesa Department Report'!ET13</f>
        <v>0</v>
      </c>
      <c r="F11" s="9">
        <f t="shared" si="0"/>
        <v>0</v>
      </c>
    </row>
    <row r="12" spans="2:7" x14ac:dyDescent="0.2">
      <c r="B12" s="39">
        <v>43260</v>
      </c>
      <c r="C12" s="9">
        <f>'M-Pesa Department Report'!ER14</f>
        <v>0</v>
      </c>
      <c r="D12" s="9">
        <f>'M-Pesa Department Report'!ES14</f>
        <v>0</v>
      </c>
      <c r="E12" s="9">
        <f>'M-Pesa Department Report'!ET14</f>
        <v>0</v>
      </c>
      <c r="F12" s="9">
        <f t="shared" si="0"/>
        <v>0</v>
      </c>
    </row>
    <row r="13" spans="2:7" x14ac:dyDescent="0.2">
      <c r="B13" s="39">
        <v>43261</v>
      </c>
      <c r="C13" s="9">
        <f>'M-Pesa Department Report'!ER15</f>
        <v>0</v>
      </c>
      <c r="D13" s="9">
        <f>'M-Pesa Department Report'!ES15</f>
        <v>0</v>
      </c>
      <c r="E13" s="9">
        <f>'M-Pesa Department Report'!ET15</f>
        <v>0</v>
      </c>
      <c r="F13" s="9">
        <f t="shared" si="0"/>
        <v>0</v>
      </c>
    </row>
    <row r="14" spans="2:7" x14ac:dyDescent="0.2">
      <c r="B14" s="39">
        <v>43262</v>
      </c>
      <c r="C14" s="9">
        <f>'M-Pesa Department Report'!ER16</f>
        <v>0</v>
      </c>
      <c r="D14" s="9">
        <f>'M-Pesa Department Report'!ES16</f>
        <v>0</v>
      </c>
      <c r="E14" s="9">
        <f>'M-Pesa Department Report'!ET16</f>
        <v>0</v>
      </c>
      <c r="F14" s="9">
        <f t="shared" si="0"/>
        <v>0</v>
      </c>
    </row>
    <row r="15" spans="2:7" x14ac:dyDescent="0.2">
      <c r="B15" s="39">
        <v>43263</v>
      </c>
      <c r="C15" s="9">
        <f>'M-Pesa Department Report'!ER17</f>
        <v>0</v>
      </c>
      <c r="D15" s="9">
        <f>'M-Pesa Department Report'!ES17</f>
        <v>0</v>
      </c>
      <c r="E15" s="9">
        <f>'M-Pesa Department Report'!ET17</f>
        <v>0</v>
      </c>
      <c r="F15" s="9">
        <f t="shared" si="0"/>
        <v>0</v>
      </c>
    </row>
    <row r="16" spans="2:7" x14ac:dyDescent="0.2">
      <c r="B16" s="39">
        <v>43264</v>
      </c>
      <c r="C16" s="9">
        <f>'M-Pesa Department Report'!ER18</f>
        <v>0</v>
      </c>
      <c r="D16" s="9">
        <f>'M-Pesa Department Report'!ES18</f>
        <v>0</v>
      </c>
      <c r="E16" s="9">
        <f>'M-Pesa Department Report'!ET18</f>
        <v>0</v>
      </c>
      <c r="F16" s="9">
        <f t="shared" si="0"/>
        <v>0</v>
      </c>
    </row>
    <row r="17" spans="2:6" x14ac:dyDescent="0.2">
      <c r="B17" s="39">
        <v>43265</v>
      </c>
      <c r="C17" s="9">
        <f>'M-Pesa Department Report'!ER19</f>
        <v>0</v>
      </c>
      <c r="D17" s="9">
        <f>'M-Pesa Department Report'!ES19</f>
        <v>0</v>
      </c>
      <c r="E17" s="9">
        <f>'M-Pesa Department Report'!ET19</f>
        <v>0</v>
      </c>
      <c r="F17" s="9">
        <f t="shared" si="0"/>
        <v>0</v>
      </c>
    </row>
    <row r="18" spans="2:6" x14ac:dyDescent="0.2">
      <c r="B18" s="39">
        <v>43266</v>
      </c>
      <c r="C18" s="9">
        <f>'M-Pesa Department Report'!ER20</f>
        <v>0</v>
      </c>
      <c r="D18" s="9">
        <f>'M-Pesa Department Report'!ES20</f>
        <v>0</v>
      </c>
      <c r="E18" s="9">
        <f>'M-Pesa Department Report'!ET20</f>
        <v>0</v>
      </c>
      <c r="F18" s="9">
        <f t="shared" si="0"/>
        <v>0</v>
      </c>
    </row>
    <row r="19" spans="2:6" x14ac:dyDescent="0.2">
      <c r="B19" s="39">
        <v>43267</v>
      </c>
      <c r="C19" s="9">
        <f>'M-Pesa Department Report'!ER21</f>
        <v>0</v>
      </c>
      <c r="D19" s="9">
        <f>'M-Pesa Department Report'!ES21</f>
        <v>0</v>
      </c>
      <c r="E19" s="9">
        <f>'M-Pesa Department Report'!ET21</f>
        <v>0</v>
      </c>
      <c r="F19" s="9">
        <f t="shared" si="0"/>
        <v>0</v>
      </c>
    </row>
    <row r="20" spans="2:6" x14ac:dyDescent="0.2">
      <c r="B20" s="39">
        <v>43268</v>
      </c>
      <c r="C20" s="9">
        <f>'M-Pesa Department Report'!ER22</f>
        <v>0</v>
      </c>
      <c r="D20" s="9">
        <f>'M-Pesa Department Report'!ES22</f>
        <v>0</v>
      </c>
      <c r="E20" s="9">
        <f>'M-Pesa Department Report'!ET22</f>
        <v>0</v>
      </c>
      <c r="F20" s="9">
        <f t="shared" si="0"/>
        <v>0</v>
      </c>
    </row>
    <row r="21" spans="2:6" x14ac:dyDescent="0.2">
      <c r="B21" s="39">
        <v>43269</v>
      </c>
      <c r="C21" s="9">
        <f>'M-Pesa Department Report'!ER23</f>
        <v>0</v>
      </c>
      <c r="D21" s="9">
        <f>'M-Pesa Department Report'!ES23</f>
        <v>0</v>
      </c>
      <c r="E21" s="9">
        <f>'M-Pesa Department Report'!ET23</f>
        <v>0</v>
      </c>
      <c r="F21" s="9">
        <f t="shared" si="0"/>
        <v>0</v>
      </c>
    </row>
    <row r="22" spans="2:6" x14ac:dyDescent="0.2">
      <c r="B22" s="39">
        <v>43270</v>
      </c>
      <c r="C22" s="9">
        <f>'M-Pesa Department Report'!ER24</f>
        <v>0</v>
      </c>
      <c r="D22" s="9">
        <f>'M-Pesa Department Report'!ES24</f>
        <v>0</v>
      </c>
      <c r="E22" s="9">
        <f>'M-Pesa Department Report'!ET24</f>
        <v>0</v>
      </c>
      <c r="F22" s="9">
        <f t="shared" si="0"/>
        <v>0</v>
      </c>
    </row>
    <row r="23" spans="2:6" x14ac:dyDescent="0.2">
      <c r="B23" s="39">
        <v>43271</v>
      </c>
      <c r="C23" s="9">
        <f>'M-Pesa Department Report'!ER25</f>
        <v>0</v>
      </c>
      <c r="D23" s="9">
        <f>'M-Pesa Department Report'!ES25</f>
        <v>0</v>
      </c>
      <c r="E23" s="9">
        <f>'M-Pesa Department Report'!ET25</f>
        <v>0</v>
      </c>
      <c r="F23" s="9">
        <f t="shared" si="0"/>
        <v>0</v>
      </c>
    </row>
    <row r="24" spans="2:6" x14ac:dyDescent="0.2">
      <c r="B24" s="39">
        <v>43272</v>
      </c>
      <c r="C24" s="9">
        <f>'M-Pesa Department Report'!ER26</f>
        <v>0</v>
      </c>
      <c r="D24" s="9">
        <f>'M-Pesa Department Report'!ES26</f>
        <v>0</v>
      </c>
      <c r="E24" s="9">
        <f>'M-Pesa Department Report'!ET26</f>
        <v>0</v>
      </c>
      <c r="F24" s="9">
        <f t="shared" si="0"/>
        <v>0</v>
      </c>
    </row>
    <row r="25" spans="2:6" x14ac:dyDescent="0.2">
      <c r="B25" s="39">
        <v>43273</v>
      </c>
      <c r="C25" s="9">
        <f>'M-Pesa Department Report'!ER27</f>
        <v>0</v>
      </c>
      <c r="D25" s="9">
        <f>'M-Pesa Department Report'!ES27</f>
        <v>0</v>
      </c>
      <c r="E25" s="9">
        <f>'M-Pesa Department Report'!ET27</f>
        <v>0</v>
      </c>
      <c r="F25" s="9">
        <f t="shared" si="0"/>
        <v>0</v>
      </c>
    </row>
    <row r="26" spans="2:6" x14ac:dyDescent="0.2">
      <c r="B26" s="39">
        <v>43274</v>
      </c>
      <c r="C26" s="9">
        <f>'M-Pesa Department Report'!ER28</f>
        <v>0</v>
      </c>
      <c r="D26" s="9">
        <f>'M-Pesa Department Report'!ES28</f>
        <v>0</v>
      </c>
      <c r="E26" s="9">
        <f>'M-Pesa Department Report'!ET28</f>
        <v>0</v>
      </c>
      <c r="F26" s="9">
        <f t="shared" si="0"/>
        <v>0</v>
      </c>
    </row>
    <row r="27" spans="2:6" x14ac:dyDescent="0.2">
      <c r="B27" s="39">
        <v>43275</v>
      </c>
      <c r="C27" s="9">
        <f>'M-Pesa Department Report'!ER29</f>
        <v>0</v>
      </c>
      <c r="D27" s="9">
        <f>'M-Pesa Department Report'!ES29</f>
        <v>0</v>
      </c>
      <c r="E27" s="9">
        <f>'M-Pesa Department Report'!ET29</f>
        <v>0</v>
      </c>
      <c r="F27" s="9">
        <f t="shared" si="0"/>
        <v>0</v>
      </c>
    </row>
    <row r="28" spans="2:6" x14ac:dyDescent="0.2">
      <c r="B28" s="39">
        <v>43276</v>
      </c>
      <c r="C28" s="9">
        <f>'M-Pesa Department Report'!ER30</f>
        <v>0</v>
      </c>
      <c r="D28" s="9">
        <f>'M-Pesa Department Report'!ES30</f>
        <v>0</v>
      </c>
      <c r="E28" s="9">
        <f>'M-Pesa Department Report'!ET30</f>
        <v>0</v>
      </c>
      <c r="F28" s="9">
        <f t="shared" si="0"/>
        <v>0</v>
      </c>
    </row>
    <row r="29" spans="2:6" x14ac:dyDescent="0.2">
      <c r="B29" s="39">
        <v>43277</v>
      </c>
      <c r="C29" s="9">
        <f>'M-Pesa Department Report'!ER31</f>
        <v>0</v>
      </c>
      <c r="D29" s="9">
        <f>'M-Pesa Department Report'!ES31</f>
        <v>0</v>
      </c>
      <c r="E29" s="9">
        <f>'M-Pesa Department Report'!ET31</f>
        <v>0</v>
      </c>
      <c r="F29" s="9">
        <f t="shared" si="0"/>
        <v>0</v>
      </c>
    </row>
    <row r="30" spans="2:6" x14ac:dyDescent="0.2">
      <c r="B30" s="39">
        <v>43278</v>
      </c>
      <c r="C30" s="9">
        <f>'M-Pesa Department Report'!ER32</f>
        <v>0</v>
      </c>
      <c r="D30" s="9">
        <f>'M-Pesa Department Report'!ES32</f>
        <v>0</v>
      </c>
      <c r="E30" s="9">
        <f>'M-Pesa Department Report'!ET32</f>
        <v>0</v>
      </c>
      <c r="F30" s="9">
        <f t="shared" si="0"/>
        <v>0</v>
      </c>
    </row>
    <row r="31" spans="2:6" x14ac:dyDescent="0.2">
      <c r="B31" s="39">
        <v>43279</v>
      </c>
      <c r="C31" s="9">
        <f>'M-Pesa Department Report'!ER33</f>
        <v>0</v>
      </c>
      <c r="D31" s="9">
        <f>'M-Pesa Department Report'!ES33</f>
        <v>0</v>
      </c>
      <c r="E31" s="9">
        <f>'M-Pesa Department Report'!ET33</f>
        <v>0</v>
      </c>
      <c r="F31" s="9">
        <f t="shared" si="0"/>
        <v>0</v>
      </c>
    </row>
    <row r="32" spans="2:6" x14ac:dyDescent="0.2">
      <c r="B32" s="39">
        <v>43280</v>
      </c>
      <c r="C32" s="9">
        <f>'M-Pesa Department Report'!ER34</f>
        <v>0</v>
      </c>
      <c r="D32" s="9">
        <f>'M-Pesa Department Report'!ES34</f>
        <v>0</v>
      </c>
      <c r="E32" s="9">
        <f>'M-Pesa Department Report'!ET34</f>
        <v>0</v>
      </c>
      <c r="F32" s="9">
        <f t="shared" si="0"/>
        <v>0</v>
      </c>
    </row>
    <row r="33" spans="2:6" x14ac:dyDescent="0.2">
      <c r="B33" s="39">
        <v>43281</v>
      </c>
      <c r="C33" s="9">
        <f>'M-Pesa Department Report'!ER35</f>
        <v>0</v>
      </c>
      <c r="D33" s="9">
        <f>'M-Pesa Department Report'!ES35</f>
        <v>0</v>
      </c>
      <c r="E33" s="9">
        <f>'M-Pesa Department Report'!ET35</f>
        <v>0</v>
      </c>
      <c r="F33" s="9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Z49"/>
  <sheetViews>
    <sheetView workbookViewId="0">
      <selection activeCell="K1" sqref="K1"/>
    </sheetView>
  </sheetViews>
  <sheetFormatPr defaultRowHeight="15" x14ac:dyDescent="0.2"/>
  <cols>
    <col min="3" max="3" width="2.28515625" style="1" customWidth="1"/>
    <col min="6" max="6" width="10.35546875" style="2" customWidth="1"/>
    <col min="7" max="7" width="12.375" customWidth="1"/>
    <col min="8" max="8" width="11.296875" customWidth="1"/>
    <col min="9" max="9" width="1.61328125" customWidth="1"/>
    <col min="10" max="10" width="11.43359375" style="1" customWidth="1"/>
    <col min="11" max="11" width="12.375" style="1" customWidth="1"/>
    <col min="12" max="12" width="11.296875" style="1" customWidth="1"/>
    <col min="13" max="13" width="1.61328125" style="1" customWidth="1"/>
    <col min="14" max="14" width="11.43359375" style="1" customWidth="1"/>
    <col min="15" max="15" width="9.14453125" style="1"/>
    <col min="16" max="16" width="10.35546875" style="2" customWidth="1"/>
    <col min="17" max="17" width="12.375" style="1" customWidth="1"/>
    <col min="18" max="18" width="11.296875" style="1" customWidth="1"/>
    <col min="19" max="19" width="1.61328125" style="1" customWidth="1"/>
    <col min="20" max="20" width="11.43359375" style="1" customWidth="1"/>
    <col min="21" max="21" width="12.375" style="1" customWidth="1"/>
    <col min="22" max="22" width="11.296875" style="1" customWidth="1"/>
    <col min="23" max="23" width="1.61328125" style="1" customWidth="1"/>
    <col min="24" max="24" width="20.3125" customWidth="1"/>
    <col min="25" max="25" width="17.08203125" customWidth="1"/>
    <col min="26" max="26" width="27.98046875" customWidth="1"/>
  </cols>
  <sheetData>
    <row r="2" spans="2:26" x14ac:dyDescent="0.2">
      <c r="C2" s="12"/>
      <c r="D2" s="3" t="s">
        <v>24</v>
      </c>
      <c r="I2" s="12"/>
      <c r="J2" s="3" t="s">
        <v>165</v>
      </c>
      <c r="N2" s="3" t="s">
        <v>165</v>
      </c>
      <c r="S2" s="4"/>
      <c r="T2" s="3"/>
      <c r="U2" s="1" t="s">
        <v>167</v>
      </c>
      <c r="W2" s="12"/>
    </row>
    <row r="3" spans="2:26" ht="41.25" x14ac:dyDescent="0.2">
      <c r="C3" s="12"/>
      <c r="D3" s="158" t="s">
        <v>32</v>
      </c>
      <c r="E3" s="93"/>
      <c r="F3" s="159" t="s">
        <v>163</v>
      </c>
      <c r="G3" s="13" t="s">
        <v>159</v>
      </c>
      <c r="H3" s="161" t="s">
        <v>164</v>
      </c>
      <c r="I3" s="12"/>
      <c r="J3" s="158" t="s">
        <v>32</v>
      </c>
      <c r="K3" s="13" t="s">
        <v>159</v>
      </c>
      <c r="L3" s="161" t="s">
        <v>164</v>
      </c>
      <c r="M3" s="12"/>
      <c r="N3" s="158" t="s">
        <v>27</v>
      </c>
      <c r="O3" s="93"/>
      <c r="P3" s="159" t="s">
        <v>166</v>
      </c>
      <c r="Q3" s="13" t="s">
        <v>159</v>
      </c>
      <c r="R3" s="161" t="s">
        <v>164</v>
      </c>
      <c r="S3" s="12"/>
      <c r="T3" s="158" t="s">
        <v>26</v>
      </c>
      <c r="U3" s="13" t="s">
        <v>159</v>
      </c>
      <c r="V3" s="161" t="s">
        <v>164</v>
      </c>
      <c r="W3" s="12"/>
      <c r="X3" s="13" t="s">
        <v>162</v>
      </c>
      <c r="Y3" s="13" t="s">
        <v>168</v>
      </c>
      <c r="Z3" s="164" t="s">
        <v>169</v>
      </c>
    </row>
    <row r="4" spans="2:26" x14ac:dyDescent="0.2">
      <c r="C4" s="12"/>
      <c r="D4" s="76" t="s">
        <v>160</v>
      </c>
      <c r="E4" s="158" t="s">
        <v>161</v>
      </c>
      <c r="F4" s="160"/>
      <c r="G4" s="80"/>
      <c r="H4" s="82"/>
      <c r="I4" s="12"/>
      <c r="J4" s="76" t="s">
        <v>160</v>
      </c>
      <c r="K4" s="80"/>
      <c r="L4" s="82"/>
      <c r="M4" s="12"/>
      <c r="N4" s="76" t="s">
        <v>160</v>
      </c>
      <c r="O4" s="158" t="s">
        <v>161</v>
      </c>
      <c r="P4" s="160"/>
      <c r="Q4" s="80"/>
      <c r="R4" s="82"/>
      <c r="S4" s="12"/>
      <c r="T4" s="76" t="s">
        <v>160</v>
      </c>
      <c r="U4" s="80"/>
      <c r="V4" s="82"/>
      <c r="W4" s="12"/>
      <c r="X4" s="82"/>
      <c r="Y4" s="82"/>
      <c r="Z4" s="82"/>
    </row>
    <row r="5" spans="2:26" x14ac:dyDescent="0.2">
      <c r="B5" s="39">
        <v>43252</v>
      </c>
      <c r="C5" s="40"/>
      <c r="D5" s="9"/>
      <c r="E5" s="9"/>
      <c r="F5" s="162">
        <f>D5+E5</f>
        <v>0</v>
      </c>
      <c r="G5" s="9"/>
      <c r="H5" s="71">
        <f>F5-G5</f>
        <v>0</v>
      </c>
      <c r="I5" s="12"/>
      <c r="J5" s="9"/>
      <c r="K5" s="9"/>
      <c r="L5" s="71">
        <f>J5-K5</f>
        <v>0</v>
      </c>
      <c r="M5" s="12"/>
      <c r="N5" s="9"/>
      <c r="O5" s="9"/>
      <c r="P5" s="162">
        <f>N5+O5</f>
        <v>0</v>
      </c>
      <c r="Q5" s="9"/>
      <c r="R5" s="71">
        <f>P5-Q5</f>
        <v>0</v>
      </c>
      <c r="S5" s="12"/>
      <c r="T5" s="9"/>
      <c r="U5" s="9"/>
      <c r="V5" s="71">
        <f>T5-U5</f>
        <v>0</v>
      </c>
      <c r="W5" s="12"/>
      <c r="X5" s="47">
        <f>F5+J5+P5+T5</f>
        <v>0</v>
      </c>
      <c r="Y5" s="47">
        <f>G5+K5+Q5+U5</f>
        <v>0</v>
      </c>
      <c r="Z5" s="47">
        <f>X5-Y5</f>
        <v>0</v>
      </c>
    </row>
    <row r="6" spans="2:26" x14ac:dyDescent="0.2">
      <c r="B6" s="39">
        <v>43253</v>
      </c>
      <c r="C6" s="40"/>
      <c r="D6" s="9"/>
      <c r="E6" s="9"/>
      <c r="F6" s="162">
        <f t="shared" ref="F6:F34" si="0">D6+E6</f>
        <v>0</v>
      </c>
      <c r="G6" s="9"/>
      <c r="H6" s="71">
        <f t="shared" ref="H6:H34" si="1">F6-G6</f>
        <v>0</v>
      </c>
      <c r="I6" s="12"/>
      <c r="J6" s="9"/>
      <c r="K6" s="9"/>
      <c r="L6" s="71">
        <f t="shared" ref="L6:L34" si="2">J6-K6</f>
        <v>0</v>
      </c>
      <c r="M6" s="12"/>
      <c r="N6" s="9"/>
      <c r="O6" s="9"/>
      <c r="P6" s="162">
        <f t="shared" ref="P6:P9" si="3">N6+O6</f>
        <v>0</v>
      </c>
      <c r="Q6" s="9"/>
      <c r="R6" s="71">
        <f t="shared" ref="R6:R34" si="4">P6-Q6</f>
        <v>0</v>
      </c>
      <c r="S6" s="12"/>
      <c r="T6" s="9"/>
      <c r="U6" s="9"/>
      <c r="V6" s="71">
        <f t="shared" ref="V6:V34" si="5">T6-U6</f>
        <v>0</v>
      </c>
      <c r="W6" s="12"/>
      <c r="X6" s="47">
        <f t="shared" ref="X6:X34" si="6">F6+J6+P6+T6</f>
        <v>0</v>
      </c>
      <c r="Y6" s="47">
        <f t="shared" ref="Y6:Y34" si="7">G6+K6+Q6+U6</f>
        <v>0</v>
      </c>
      <c r="Z6" s="47">
        <f t="shared" ref="Z6:Z34" si="8">X6-Y6</f>
        <v>0</v>
      </c>
    </row>
    <row r="7" spans="2:26" x14ac:dyDescent="0.2">
      <c r="B7" s="39">
        <v>43254</v>
      </c>
      <c r="C7" s="40"/>
      <c r="D7" s="9"/>
      <c r="E7" s="9"/>
      <c r="F7" s="162">
        <f t="shared" si="0"/>
        <v>0</v>
      </c>
      <c r="G7" s="9"/>
      <c r="H7" s="71">
        <f t="shared" si="1"/>
        <v>0</v>
      </c>
      <c r="I7" s="12"/>
      <c r="J7" s="9"/>
      <c r="K7" s="9"/>
      <c r="L7" s="71">
        <f t="shared" si="2"/>
        <v>0</v>
      </c>
      <c r="M7" s="12"/>
      <c r="N7" s="9"/>
      <c r="O7" s="9"/>
      <c r="P7" s="162">
        <f t="shared" si="3"/>
        <v>0</v>
      </c>
      <c r="Q7" s="9"/>
      <c r="R7" s="71">
        <f t="shared" si="4"/>
        <v>0</v>
      </c>
      <c r="S7" s="12"/>
      <c r="T7" s="9"/>
      <c r="U7" s="9"/>
      <c r="V7" s="71">
        <f t="shared" si="5"/>
        <v>0</v>
      </c>
      <c r="W7" s="12"/>
      <c r="X7" s="47">
        <f t="shared" si="6"/>
        <v>0</v>
      </c>
      <c r="Y7" s="47">
        <f t="shared" si="7"/>
        <v>0</v>
      </c>
      <c r="Z7" s="47">
        <f t="shared" si="8"/>
        <v>0</v>
      </c>
    </row>
    <row r="8" spans="2:26" x14ac:dyDescent="0.2">
      <c r="B8" s="39">
        <v>43255</v>
      </c>
      <c r="C8" s="40"/>
      <c r="D8" s="9"/>
      <c r="E8" s="9"/>
      <c r="F8" s="162">
        <f t="shared" si="0"/>
        <v>0</v>
      </c>
      <c r="G8" s="9"/>
      <c r="H8" s="71">
        <f t="shared" si="1"/>
        <v>0</v>
      </c>
      <c r="I8" s="12"/>
      <c r="J8" s="9"/>
      <c r="K8" s="9"/>
      <c r="L8" s="71">
        <f t="shared" si="2"/>
        <v>0</v>
      </c>
      <c r="M8" s="12"/>
      <c r="N8" s="9"/>
      <c r="O8" s="9"/>
      <c r="P8" s="162">
        <f t="shared" si="3"/>
        <v>0</v>
      </c>
      <c r="Q8" s="9"/>
      <c r="R8" s="71">
        <f t="shared" si="4"/>
        <v>0</v>
      </c>
      <c r="S8" s="12"/>
      <c r="T8" s="9"/>
      <c r="U8" s="9"/>
      <c r="V8" s="71">
        <f t="shared" si="5"/>
        <v>0</v>
      </c>
      <c r="W8" s="12"/>
      <c r="X8" s="47">
        <f t="shared" si="6"/>
        <v>0</v>
      </c>
      <c r="Y8" s="47">
        <f t="shared" si="7"/>
        <v>0</v>
      </c>
      <c r="Z8" s="47">
        <f t="shared" si="8"/>
        <v>0</v>
      </c>
    </row>
    <row r="9" spans="2:26" x14ac:dyDescent="0.2">
      <c r="B9" s="39">
        <v>43256</v>
      </c>
      <c r="C9" s="40"/>
      <c r="D9" s="9"/>
      <c r="E9" s="9"/>
      <c r="F9" s="162">
        <f t="shared" si="0"/>
        <v>0</v>
      </c>
      <c r="G9" s="9"/>
      <c r="H9" s="71">
        <f t="shared" si="1"/>
        <v>0</v>
      </c>
      <c r="I9" s="12"/>
      <c r="J9" s="9"/>
      <c r="K9" s="9"/>
      <c r="L9" s="71">
        <f t="shared" si="2"/>
        <v>0</v>
      </c>
      <c r="M9" s="12"/>
      <c r="N9" s="9"/>
      <c r="O9" s="9"/>
      <c r="P9" s="162">
        <f t="shared" si="3"/>
        <v>0</v>
      </c>
      <c r="Q9" s="9"/>
      <c r="R9" s="71">
        <f t="shared" si="4"/>
        <v>0</v>
      </c>
      <c r="S9" s="12"/>
      <c r="T9" s="9"/>
      <c r="U9" s="9"/>
      <c r="V9" s="71">
        <f t="shared" si="5"/>
        <v>0</v>
      </c>
      <c r="W9" s="12"/>
      <c r="X9" s="47">
        <f t="shared" si="6"/>
        <v>0</v>
      </c>
      <c r="Y9" s="47">
        <f t="shared" si="7"/>
        <v>0</v>
      </c>
      <c r="Z9" s="47">
        <f t="shared" si="8"/>
        <v>0</v>
      </c>
    </row>
    <row r="10" spans="2:26" x14ac:dyDescent="0.2">
      <c r="B10" s="39">
        <v>43257</v>
      </c>
      <c r="C10" s="40"/>
      <c r="D10" s="9"/>
      <c r="E10" s="9"/>
      <c r="F10" s="162">
        <f>D10+E10</f>
        <v>0</v>
      </c>
      <c r="G10" s="9"/>
      <c r="H10" s="71">
        <f>F10-G10</f>
        <v>0</v>
      </c>
      <c r="I10" s="12"/>
      <c r="J10" s="9"/>
      <c r="K10" s="9"/>
      <c r="L10" s="71">
        <f t="shared" si="2"/>
        <v>0</v>
      </c>
      <c r="M10" s="12"/>
      <c r="N10" s="9"/>
      <c r="O10" s="9"/>
      <c r="P10" s="162">
        <f>N10+O10</f>
        <v>0</v>
      </c>
      <c r="Q10" s="9"/>
      <c r="R10" s="71">
        <f t="shared" si="4"/>
        <v>0</v>
      </c>
      <c r="S10" s="12"/>
      <c r="T10" s="9"/>
      <c r="U10" s="9"/>
      <c r="V10" s="71">
        <f t="shared" si="5"/>
        <v>0</v>
      </c>
      <c r="W10" s="12"/>
      <c r="X10" s="47">
        <f t="shared" si="6"/>
        <v>0</v>
      </c>
      <c r="Y10" s="47">
        <f t="shared" si="7"/>
        <v>0</v>
      </c>
      <c r="Z10" s="47">
        <f t="shared" si="8"/>
        <v>0</v>
      </c>
    </row>
    <row r="11" spans="2:26" x14ac:dyDescent="0.2">
      <c r="B11" s="39">
        <v>43258</v>
      </c>
      <c r="C11" s="40"/>
      <c r="D11" s="9"/>
      <c r="E11" s="9"/>
      <c r="F11" s="162">
        <f>D11+E11</f>
        <v>0</v>
      </c>
      <c r="G11" s="9"/>
      <c r="H11" s="71">
        <f t="shared" si="1"/>
        <v>0</v>
      </c>
      <c r="I11" s="12"/>
      <c r="K11" s="9"/>
      <c r="L11" s="71">
        <f t="shared" si="2"/>
        <v>0</v>
      </c>
      <c r="M11" s="12"/>
      <c r="O11" s="9"/>
      <c r="P11" s="162">
        <f>N11+O11</f>
        <v>0</v>
      </c>
      <c r="Q11" s="9"/>
      <c r="R11" s="71">
        <f t="shared" si="4"/>
        <v>0</v>
      </c>
      <c r="S11" s="12"/>
      <c r="U11" s="9"/>
      <c r="V11" s="71">
        <f t="shared" si="5"/>
        <v>0</v>
      </c>
      <c r="W11" s="12"/>
      <c r="X11" s="47">
        <f t="shared" si="6"/>
        <v>0</v>
      </c>
      <c r="Y11" s="47">
        <f t="shared" si="7"/>
        <v>0</v>
      </c>
      <c r="Z11" s="47">
        <f t="shared" si="8"/>
        <v>0</v>
      </c>
    </row>
    <row r="12" spans="2:26" x14ac:dyDescent="0.2">
      <c r="B12" s="39">
        <v>43259</v>
      </c>
      <c r="C12" s="40"/>
      <c r="D12" s="9"/>
      <c r="E12" s="9"/>
      <c r="F12" s="162">
        <f t="shared" si="0"/>
        <v>0</v>
      </c>
      <c r="G12" s="9"/>
      <c r="H12" s="71">
        <f t="shared" si="1"/>
        <v>0</v>
      </c>
      <c r="I12" s="12"/>
      <c r="J12" s="9"/>
      <c r="K12" s="9"/>
      <c r="L12" s="71">
        <f t="shared" si="2"/>
        <v>0</v>
      </c>
      <c r="M12" s="12"/>
      <c r="N12" s="9"/>
      <c r="O12" s="9"/>
      <c r="P12" s="162">
        <f t="shared" ref="P12:P34" si="9">N12+O12</f>
        <v>0</v>
      </c>
      <c r="Q12" s="9"/>
      <c r="R12" s="71">
        <f t="shared" si="4"/>
        <v>0</v>
      </c>
      <c r="S12" s="12"/>
      <c r="T12" s="9"/>
      <c r="U12" s="9"/>
      <c r="V12" s="71">
        <f t="shared" si="5"/>
        <v>0</v>
      </c>
      <c r="W12" s="12"/>
      <c r="X12" s="47">
        <f t="shared" si="6"/>
        <v>0</v>
      </c>
      <c r="Y12" s="47">
        <f t="shared" si="7"/>
        <v>0</v>
      </c>
      <c r="Z12" s="47">
        <f t="shared" si="8"/>
        <v>0</v>
      </c>
    </row>
    <row r="13" spans="2:26" x14ac:dyDescent="0.2">
      <c r="B13" s="39">
        <v>43260</v>
      </c>
      <c r="C13" s="40"/>
      <c r="D13" s="9"/>
      <c r="E13" s="9"/>
      <c r="F13" s="162">
        <f t="shared" si="0"/>
        <v>0</v>
      </c>
      <c r="G13" s="9"/>
      <c r="H13" s="71">
        <f t="shared" si="1"/>
        <v>0</v>
      </c>
      <c r="I13" s="12"/>
      <c r="J13" s="9"/>
      <c r="K13" s="9"/>
      <c r="L13" s="71">
        <f t="shared" si="2"/>
        <v>0</v>
      </c>
      <c r="M13" s="12"/>
      <c r="N13" s="9"/>
      <c r="O13" s="9"/>
      <c r="P13" s="162">
        <f t="shared" si="9"/>
        <v>0</v>
      </c>
      <c r="Q13" s="9"/>
      <c r="R13" s="71">
        <f t="shared" si="4"/>
        <v>0</v>
      </c>
      <c r="S13" s="12"/>
      <c r="T13" s="9"/>
      <c r="U13" s="9"/>
      <c r="V13" s="71">
        <f t="shared" si="5"/>
        <v>0</v>
      </c>
      <c r="W13" s="12"/>
      <c r="X13" s="47">
        <f t="shared" si="6"/>
        <v>0</v>
      </c>
      <c r="Y13" s="47">
        <f t="shared" si="7"/>
        <v>0</v>
      </c>
      <c r="Z13" s="47">
        <f t="shared" si="8"/>
        <v>0</v>
      </c>
    </row>
    <row r="14" spans="2:26" x14ac:dyDescent="0.2">
      <c r="B14" s="39">
        <v>43261</v>
      </c>
      <c r="C14" s="40"/>
      <c r="D14" s="9"/>
      <c r="E14" s="9"/>
      <c r="F14" s="162">
        <f t="shared" si="0"/>
        <v>0</v>
      </c>
      <c r="G14" s="9"/>
      <c r="H14" s="71">
        <f t="shared" si="1"/>
        <v>0</v>
      </c>
      <c r="I14" s="12"/>
      <c r="J14" s="9"/>
      <c r="K14" s="9"/>
      <c r="L14" s="71">
        <f t="shared" si="2"/>
        <v>0</v>
      </c>
      <c r="M14" s="12"/>
      <c r="N14" s="9"/>
      <c r="O14" s="9"/>
      <c r="P14" s="162">
        <f t="shared" si="9"/>
        <v>0</v>
      </c>
      <c r="Q14" s="9"/>
      <c r="R14" s="71">
        <f t="shared" si="4"/>
        <v>0</v>
      </c>
      <c r="S14" s="12"/>
      <c r="T14" s="9"/>
      <c r="U14" s="9"/>
      <c r="V14" s="71">
        <f t="shared" si="5"/>
        <v>0</v>
      </c>
      <c r="W14" s="12"/>
      <c r="X14" s="47">
        <f t="shared" si="6"/>
        <v>0</v>
      </c>
      <c r="Y14" s="47">
        <f t="shared" si="7"/>
        <v>0</v>
      </c>
      <c r="Z14" s="47">
        <f t="shared" si="8"/>
        <v>0</v>
      </c>
    </row>
    <row r="15" spans="2:26" x14ac:dyDescent="0.2">
      <c r="B15" s="39">
        <v>43262</v>
      </c>
      <c r="C15" s="40"/>
      <c r="D15" s="9"/>
      <c r="E15" s="9"/>
      <c r="F15" s="162">
        <f t="shared" si="0"/>
        <v>0</v>
      </c>
      <c r="G15" s="9"/>
      <c r="H15" s="71">
        <f t="shared" si="1"/>
        <v>0</v>
      </c>
      <c r="I15" s="12"/>
      <c r="J15" s="9"/>
      <c r="K15" s="9"/>
      <c r="L15" s="71">
        <f t="shared" si="2"/>
        <v>0</v>
      </c>
      <c r="M15" s="12"/>
      <c r="N15" s="9"/>
      <c r="O15" s="9"/>
      <c r="P15" s="162">
        <f t="shared" si="9"/>
        <v>0</v>
      </c>
      <c r="Q15" s="9"/>
      <c r="R15" s="71">
        <f t="shared" si="4"/>
        <v>0</v>
      </c>
      <c r="S15" s="12"/>
      <c r="T15" s="9"/>
      <c r="U15" s="9"/>
      <c r="V15" s="71">
        <f t="shared" si="5"/>
        <v>0</v>
      </c>
      <c r="W15" s="12"/>
      <c r="X15" s="47">
        <f t="shared" si="6"/>
        <v>0</v>
      </c>
      <c r="Y15" s="47">
        <f t="shared" si="7"/>
        <v>0</v>
      </c>
      <c r="Z15" s="47">
        <f t="shared" si="8"/>
        <v>0</v>
      </c>
    </row>
    <row r="16" spans="2:26" x14ac:dyDescent="0.2">
      <c r="B16" s="39">
        <v>43263</v>
      </c>
      <c r="C16" s="40"/>
      <c r="D16" s="9"/>
      <c r="E16" s="9"/>
      <c r="F16" s="162">
        <f t="shared" si="0"/>
        <v>0</v>
      </c>
      <c r="G16" s="9"/>
      <c r="H16" s="71">
        <f t="shared" si="1"/>
        <v>0</v>
      </c>
      <c r="I16" s="12"/>
      <c r="J16" s="9"/>
      <c r="K16" s="9"/>
      <c r="L16" s="71">
        <f t="shared" si="2"/>
        <v>0</v>
      </c>
      <c r="M16" s="12"/>
      <c r="N16" s="9"/>
      <c r="O16" s="9"/>
      <c r="P16" s="162">
        <f t="shared" si="9"/>
        <v>0</v>
      </c>
      <c r="Q16" s="9"/>
      <c r="R16" s="71">
        <f t="shared" si="4"/>
        <v>0</v>
      </c>
      <c r="S16" s="12"/>
      <c r="T16" s="9"/>
      <c r="U16" s="9"/>
      <c r="V16" s="71">
        <f t="shared" si="5"/>
        <v>0</v>
      </c>
      <c r="W16" s="12"/>
      <c r="X16" s="47">
        <f t="shared" si="6"/>
        <v>0</v>
      </c>
      <c r="Y16" s="47">
        <f t="shared" si="7"/>
        <v>0</v>
      </c>
      <c r="Z16" s="47">
        <f t="shared" si="8"/>
        <v>0</v>
      </c>
    </row>
    <row r="17" spans="2:26" x14ac:dyDescent="0.2">
      <c r="B17" s="39">
        <v>43264</v>
      </c>
      <c r="C17" s="40"/>
      <c r="D17" s="9"/>
      <c r="E17" s="9"/>
      <c r="F17" s="162">
        <f t="shared" si="0"/>
        <v>0</v>
      </c>
      <c r="G17" s="9"/>
      <c r="H17" s="71">
        <f t="shared" si="1"/>
        <v>0</v>
      </c>
      <c r="I17" s="12"/>
      <c r="J17" s="9"/>
      <c r="K17" s="9"/>
      <c r="L17" s="71">
        <f t="shared" si="2"/>
        <v>0</v>
      </c>
      <c r="M17" s="12"/>
      <c r="N17" s="9"/>
      <c r="O17" s="9"/>
      <c r="P17" s="162">
        <f t="shared" si="9"/>
        <v>0</v>
      </c>
      <c r="Q17" s="9"/>
      <c r="R17" s="71">
        <f t="shared" si="4"/>
        <v>0</v>
      </c>
      <c r="S17" s="12"/>
      <c r="T17" s="9"/>
      <c r="U17" s="9"/>
      <c r="V17" s="71">
        <f t="shared" si="5"/>
        <v>0</v>
      </c>
      <c r="W17" s="12"/>
      <c r="X17" s="47">
        <f t="shared" si="6"/>
        <v>0</v>
      </c>
      <c r="Y17" s="47">
        <f t="shared" si="7"/>
        <v>0</v>
      </c>
      <c r="Z17" s="47">
        <f t="shared" si="8"/>
        <v>0</v>
      </c>
    </row>
    <row r="18" spans="2:26" x14ac:dyDescent="0.2">
      <c r="B18" s="39">
        <v>43265</v>
      </c>
      <c r="C18" s="40"/>
      <c r="D18" s="9"/>
      <c r="E18" s="9"/>
      <c r="F18" s="162">
        <f t="shared" si="0"/>
        <v>0</v>
      </c>
      <c r="G18" s="9"/>
      <c r="H18" s="71">
        <f t="shared" si="1"/>
        <v>0</v>
      </c>
      <c r="I18" s="12"/>
      <c r="J18" s="9"/>
      <c r="K18" s="9"/>
      <c r="L18" s="71">
        <f t="shared" si="2"/>
        <v>0</v>
      </c>
      <c r="M18" s="12"/>
      <c r="N18" s="9"/>
      <c r="O18" s="9"/>
      <c r="P18" s="162">
        <f t="shared" si="9"/>
        <v>0</v>
      </c>
      <c r="Q18" s="9"/>
      <c r="R18" s="71">
        <f t="shared" si="4"/>
        <v>0</v>
      </c>
      <c r="S18" s="12"/>
      <c r="T18" s="9"/>
      <c r="U18" s="9"/>
      <c r="V18" s="71">
        <f t="shared" si="5"/>
        <v>0</v>
      </c>
      <c r="W18" s="12"/>
      <c r="X18" s="47">
        <f t="shared" si="6"/>
        <v>0</v>
      </c>
      <c r="Y18" s="47">
        <f t="shared" si="7"/>
        <v>0</v>
      </c>
      <c r="Z18" s="47">
        <f t="shared" si="8"/>
        <v>0</v>
      </c>
    </row>
    <row r="19" spans="2:26" x14ac:dyDescent="0.2">
      <c r="B19" s="39">
        <v>43266</v>
      </c>
      <c r="C19" s="40"/>
      <c r="D19" s="9"/>
      <c r="E19" s="9"/>
      <c r="F19" s="162">
        <f t="shared" si="0"/>
        <v>0</v>
      </c>
      <c r="G19" s="9"/>
      <c r="H19" s="71">
        <f t="shared" si="1"/>
        <v>0</v>
      </c>
      <c r="I19" s="12"/>
      <c r="J19" s="9"/>
      <c r="K19" s="9"/>
      <c r="L19" s="71">
        <f t="shared" si="2"/>
        <v>0</v>
      </c>
      <c r="M19" s="12"/>
      <c r="N19" s="9"/>
      <c r="O19" s="9"/>
      <c r="P19" s="162">
        <f t="shared" si="9"/>
        <v>0</v>
      </c>
      <c r="Q19" s="9"/>
      <c r="R19" s="71">
        <f t="shared" si="4"/>
        <v>0</v>
      </c>
      <c r="S19" s="12"/>
      <c r="T19" s="9"/>
      <c r="U19" s="9"/>
      <c r="V19" s="71">
        <f t="shared" si="5"/>
        <v>0</v>
      </c>
      <c r="W19" s="12"/>
      <c r="X19" s="47">
        <f t="shared" si="6"/>
        <v>0</v>
      </c>
      <c r="Y19" s="47">
        <f t="shared" si="7"/>
        <v>0</v>
      </c>
      <c r="Z19" s="47">
        <f t="shared" si="8"/>
        <v>0</v>
      </c>
    </row>
    <row r="20" spans="2:26" x14ac:dyDescent="0.2">
      <c r="B20" s="39">
        <v>43267</v>
      </c>
      <c r="C20" s="40"/>
      <c r="D20" s="9"/>
      <c r="E20" s="9"/>
      <c r="F20" s="162">
        <f t="shared" si="0"/>
        <v>0</v>
      </c>
      <c r="G20" s="9"/>
      <c r="H20" s="71">
        <f t="shared" si="1"/>
        <v>0</v>
      </c>
      <c r="I20" s="12"/>
      <c r="J20" s="9"/>
      <c r="K20" s="9"/>
      <c r="L20" s="71">
        <f t="shared" si="2"/>
        <v>0</v>
      </c>
      <c r="M20" s="12"/>
      <c r="N20" s="9"/>
      <c r="O20" s="9"/>
      <c r="P20" s="162">
        <f t="shared" si="9"/>
        <v>0</v>
      </c>
      <c r="Q20" s="9"/>
      <c r="R20" s="71">
        <f t="shared" si="4"/>
        <v>0</v>
      </c>
      <c r="S20" s="12"/>
      <c r="T20" s="9"/>
      <c r="U20" s="9"/>
      <c r="V20" s="71">
        <f t="shared" si="5"/>
        <v>0</v>
      </c>
      <c r="W20" s="12"/>
      <c r="X20" s="47">
        <f t="shared" si="6"/>
        <v>0</v>
      </c>
      <c r="Y20" s="47">
        <f t="shared" si="7"/>
        <v>0</v>
      </c>
      <c r="Z20" s="47">
        <f t="shared" si="8"/>
        <v>0</v>
      </c>
    </row>
    <row r="21" spans="2:26" x14ac:dyDescent="0.2">
      <c r="B21" s="39">
        <v>43268</v>
      </c>
      <c r="C21" s="40"/>
      <c r="D21" s="9"/>
      <c r="E21" s="9"/>
      <c r="F21" s="162">
        <f t="shared" si="0"/>
        <v>0</v>
      </c>
      <c r="G21" s="9"/>
      <c r="H21" s="71">
        <f t="shared" si="1"/>
        <v>0</v>
      </c>
      <c r="I21" s="12"/>
      <c r="J21" s="9"/>
      <c r="K21" s="9"/>
      <c r="L21" s="71">
        <f t="shared" si="2"/>
        <v>0</v>
      </c>
      <c r="M21" s="12"/>
      <c r="N21" s="9"/>
      <c r="O21" s="9"/>
      <c r="P21" s="162">
        <f t="shared" si="9"/>
        <v>0</v>
      </c>
      <c r="Q21" s="9"/>
      <c r="R21" s="71">
        <f t="shared" si="4"/>
        <v>0</v>
      </c>
      <c r="S21" s="12"/>
      <c r="T21" s="9"/>
      <c r="U21" s="9"/>
      <c r="V21" s="71">
        <f t="shared" si="5"/>
        <v>0</v>
      </c>
      <c r="W21" s="12"/>
      <c r="X21" s="47">
        <f t="shared" si="6"/>
        <v>0</v>
      </c>
      <c r="Y21" s="47">
        <f t="shared" si="7"/>
        <v>0</v>
      </c>
      <c r="Z21" s="47">
        <f t="shared" si="8"/>
        <v>0</v>
      </c>
    </row>
    <row r="22" spans="2:26" x14ac:dyDescent="0.2">
      <c r="B22" s="39">
        <v>43269</v>
      </c>
      <c r="C22" s="40"/>
      <c r="D22" s="9"/>
      <c r="E22" s="9"/>
      <c r="F22" s="162">
        <f t="shared" si="0"/>
        <v>0</v>
      </c>
      <c r="G22" s="9"/>
      <c r="H22" s="71">
        <f t="shared" si="1"/>
        <v>0</v>
      </c>
      <c r="I22" s="12"/>
      <c r="J22" s="9"/>
      <c r="K22" s="9"/>
      <c r="L22" s="71">
        <f t="shared" si="2"/>
        <v>0</v>
      </c>
      <c r="M22" s="12"/>
      <c r="N22" s="9"/>
      <c r="O22" s="9"/>
      <c r="P22" s="162">
        <f t="shared" si="9"/>
        <v>0</v>
      </c>
      <c r="Q22" s="9"/>
      <c r="R22" s="71">
        <f t="shared" si="4"/>
        <v>0</v>
      </c>
      <c r="S22" s="12"/>
      <c r="T22" s="9"/>
      <c r="U22" s="9"/>
      <c r="V22" s="71">
        <f t="shared" si="5"/>
        <v>0</v>
      </c>
      <c r="W22" s="12"/>
      <c r="X22" s="47">
        <f t="shared" si="6"/>
        <v>0</v>
      </c>
      <c r="Y22" s="47">
        <f t="shared" si="7"/>
        <v>0</v>
      </c>
      <c r="Z22" s="47">
        <f t="shared" si="8"/>
        <v>0</v>
      </c>
    </row>
    <row r="23" spans="2:26" x14ac:dyDescent="0.2">
      <c r="B23" s="39">
        <v>43270</v>
      </c>
      <c r="C23" s="40"/>
      <c r="D23" s="9"/>
      <c r="E23" s="9"/>
      <c r="F23" s="162">
        <f t="shared" si="0"/>
        <v>0</v>
      </c>
      <c r="G23" s="9"/>
      <c r="H23" s="71">
        <f t="shared" si="1"/>
        <v>0</v>
      </c>
      <c r="I23" s="12"/>
      <c r="J23" s="9"/>
      <c r="K23" s="9"/>
      <c r="L23" s="71">
        <f t="shared" si="2"/>
        <v>0</v>
      </c>
      <c r="M23" s="12"/>
      <c r="N23" s="9"/>
      <c r="O23" s="9"/>
      <c r="P23" s="162">
        <f t="shared" si="9"/>
        <v>0</v>
      </c>
      <c r="Q23" s="9"/>
      <c r="R23" s="71">
        <f t="shared" si="4"/>
        <v>0</v>
      </c>
      <c r="S23" s="12"/>
      <c r="T23" s="9"/>
      <c r="U23" s="9"/>
      <c r="V23" s="71">
        <f t="shared" si="5"/>
        <v>0</v>
      </c>
      <c r="W23" s="12"/>
      <c r="X23" s="47">
        <f t="shared" si="6"/>
        <v>0</v>
      </c>
      <c r="Y23" s="47">
        <f t="shared" si="7"/>
        <v>0</v>
      </c>
      <c r="Z23" s="47">
        <f t="shared" si="8"/>
        <v>0</v>
      </c>
    </row>
    <row r="24" spans="2:26" x14ac:dyDescent="0.2">
      <c r="B24" s="39">
        <v>43271</v>
      </c>
      <c r="C24" s="40"/>
      <c r="D24" s="9"/>
      <c r="E24" s="9"/>
      <c r="F24" s="162">
        <f t="shared" si="0"/>
        <v>0</v>
      </c>
      <c r="G24" s="9"/>
      <c r="H24" s="71">
        <f t="shared" si="1"/>
        <v>0</v>
      </c>
      <c r="I24" s="12"/>
      <c r="J24" s="9"/>
      <c r="K24" s="9"/>
      <c r="L24" s="71">
        <f t="shared" si="2"/>
        <v>0</v>
      </c>
      <c r="M24" s="12"/>
      <c r="N24" s="9"/>
      <c r="O24" s="9"/>
      <c r="P24" s="162">
        <f t="shared" si="9"/>
        <v>0</v>
      </c>
      <c r="Q24" s="9"/>
      <c r="R24" s="71">
        <f t="shared" si="4"/>
        <v>0</v>
      </c>
      <c r="S24" s="12"/>
      <c r="T24" s="9"/>
      <c r="U24" s="9"/>
      <c r="V24" s="71">
        <f t="shared" si="5"/>
        <v>0</v>
      </c>
      <c r="W24" s="12"/>
      <c r="X24" s="47">
        <f t="shared" si="6"/>
        <v>0</v>
      </c>
      <c r="Y24" s="47">
        <f t="shared" si="7"/>
        <v>0</v>
      </c>
      <c r="Z24" s="47">
        <f t="shared" si="8"/>
        <v>0</v>
      </c>
    </row>
    <row r="25" spans="2:26" x14ac:dyDescent="0.2">
      <c r="B25" s="39">
        <v>43272</v>
      </c>
      <c r="C25" s="40"/>
      <c r="D25" s="9"/>
      <c r="E25" s="9"/>
      <c r="F25" s="162">
        <f t="shared" si="0"/>
        <v>0</v>
      </c>
      <c r="G25" s="9"/>
      <c r="H25" s="71">
        <f t="shared" si="1"/>
        <v>0</v>
      </c>
      <c r="I25" s="12"/>
      <c r="J25" s="9"/>
      <c r="K25" s="9"/>
      <c r="L25" s="71">
        <f t="shared" si="2"/>
        <v>0</v>
      </c>
      <c r="M25" s="12"/>
      <c r="N25" s="9"/>
      <c r="O25" s="9"/>
      <c r="P25" s="162">
        <f t="shared" si="9"/>
        <v>0</v>
      </c>
      <c r="Q25" s="9"/>
      <c r="R25" s="71">
        <f t="shared" si="4"/>
        <v>0</v>
      </c>
      <c r="S25" s="12"/>
      <c r="T25" s="9"/>
      <c r="U25" s="9"/>
      <c r="V25" s="71">
        <f t="shared" si="5"/>
        <v>0</v>
      </c>
      <c r="W25" s="12"/>
      <c r="X25" s="47">
        <f t="shared" si="6"/>
        <v>0</v>
      </c>
      <c r="Y25" s="47">
        <f t="shared" si="7"/>
        <v>0</v>
      </c>
      <c r="Z25" s="47">
        <f t="shared" si="8"/>
        <v>0</v>
      </c>
    </row>
    <row r="26" spans="2:26" x14ac:dyDescent="0.2">
      <c r="B26" s="39">
        <v>43273</v>
      </c>
      <c r="C26" s="40"/>
      <c r="D26" s="9"/>
      <c r="E26" s="9"/>
      <c r="F26" s="162">
        <f t="shared" si="0"/>
        <v>0</v>
      </c>
      <c r="G26" s="9"/>
      <c r="H26" s="71">
        <f t="shared" si="1"/>
        <v>0</v>
      </c>
      <c r="I26" s="12"/>
      <c r="J26" s="9"/>
      <c r="K26" s="9"/>
      <c r="L26" s="71">
        <f t="shared" si="2"/>
        <v>0</v>
      </c>
      <c r="M26" s="12"/>
      <c r="N26" s="9"/>
      <c r="O26" s="9"/>
      <c r="P26" s="162">
        <f t="shared" si="9"/>
        <v>0</v>
      </c>
      <c r="Q26" s="9"/>
      <c r="R26" s="71">
        <f t="shared" si="4"/>
        <v>0</v>
      </c>
      <c r="S26" s="12"/>
      <c r="T26" s="9"/>
      <c r="U26" s="9"/>
      <c r="V26" s="71">
        <f t="shared" si="5"/>
        <v>0</v>
      </c>
      <c r="W26" s="12"/>
      <c r="X26" s="47">
        <f t="shared" si="6"/>
        <v>0</v>
      </c>
      <c r="Y26" s="47">
        <f t="shared" si="7"/>
        <v>0</v>
      </c>
      <c r="Z26" s="47">
        <f t="shared" si="8"/>
        <v>0</v>
      </c>
    </row>
    <row r="27" spans="2:26" x14ac:dyDescent="0.2">
      <c r="B27" s="39">
        <v>43274</v>
      </c>
      <c r="C27" s="40"/>
      <c r="D27" s="9"/>
      <c r="E27" s="9"/>
      <c r="F27" s="162">
        <f t="shared" si="0"/>
        <v>0</v>
      </c>
      <c r="G27" s="9"/>
      <c r="H27" s="71">
        <f t="shared" si="1"/>
        <v>0</v>
      </c>
      <c r="I27" s="12"/>
      <c r="J27" s="9"/>
      <c r="K27" s="9"/>
      <c r="L27" s="71">
        <f t="shared" si="2"/>
        <v>0</v>
      </c>
      <c r="M27" s="12"/>
      <c r="N27" s="9"/>
      <c r="O27" s="9"/>
      <c r="P27" s="162">
        <f t="shared" si="9"/>
        <v>0</v>
      </c>
      <c r="Q27" s="9"/>
      <c r="R27" s="71">
        <f t="shared" si="4"/>
        <v>0</v>
      </c>
      <c r="S27" s="12"/>
      <c r="T27" s="9"/>
      <c r="U27" s="9"/>
      <c r="V27" s="71">
        <f t="shared" si="5"/>
        <v>0</v>
      </c>
      <c r="W27" s="12"/>
      <c r="X27" s="47">
        <f t="shared" si="6"/>
        <v>0</v>
      </c>
      <c r="Y27" s="47">
        <f t="shared" si="7"/>
        <v>0</v>
      </c>
      <c r="Z27" s="47">
        <f t="shared" si="8"/>
        <v>0</v>
      </c>
    </row>
    <row r="28" spans="2:26" x14ac:dyDescent="0.2">
      <c r="B28" s="39">
        <v>43275</v>
      </c>
      <c r="C28" s="40"/>
      <c r="D28" s="9"/>
      <c r="E28" s="9"/>
      <c r="F28" s="162">
        <f t="shared" si="0"/>
        <v>0</v>
      </c>
      <c r="G28" s="9"/>
      <c r="H28" s="71">
        <f t="shared" si="1"/>
        <v>0</v>
      </c>
      <c r="I28" s="12"/>
      <c r="J28" s="9"/>
      <c r="K28" s="9"/>
      <c r="L28" s="71">
        <f t="shared" si="2"/>
        <v>0</v>
      </c>
      <c r="M28" s="12"/>
      <c r="N28" s="9"/>
      <c r="O28" s="9"/>
      <c r="P28" s="162">
        <f t="shared" si="9"/>
        <v>0</v>
      </c>
      <c r="Q28" s="9"/>
      <c r="R28" s="71">
        <f t="shared" si="4"/>
        <v>0</v>
      </c>
      <c r="S28" s="12"/>
      <c r="T28" s="9"/>
      <c r="U28" s="9"/>
      <c r="V28" s="71">
        <f t="shared" si="5"/>
        <v>0</v>
      </c>
      <c r="W28" s="12"/>
      <c r="X28" s="47">
        <f t="shared" si="6"/>
        <v>0</v>
      </c>
      <c r="Y28" s="47">
        <f t="shared" si="7"/>
        <v>0</v>
      </c>
      <c r="Z28" s="47">
        <f t="shared" si="8"/>
        <v>0</v>
      </c>
    </row>
    <row r="29" spans="2:26" x14ac:dyDescent="0.2">
      <c r="B29" s="39">
        <v>43276</v>
      </c>
      <c r="C29" s="40"/>
      <c r="D29" s="9"/>
      <c r="E29" s="9"/>
      <c r="F29" s="162">
        <f t="shared" si="0"/>
        <v>0</v>
      </c>
      <c r="G29" s="9"/>
      <c r="H29" s="71">
        <f t="shared" si="1"/>
        <v>0</v>
      </c>
      <c r="I29" s="12"/>
      <c r="J29" s="9"/>
      <c r="K29" s="9"/>
      <c r="L29" s="71">
        <f t="shared" si="2"/>
        <v>0</v>
      </c>
      <c r="M29" s="12"/>
      <c r="N29" s="9"/>
      <c r="O29" s="9"/>
      <c r="P29" s="162">
        <f t="shared" si="9"/>
        <v>0</v>
      </c>
      <c r="Q29" s="9"/>
      <c r="R29" s="71">
        <f t="shared" si="4"/>
        <v>0</v>
      </c>
      <c r="S29" s="12"/>
      <c r="T29" s="9"/>
      <c r="U29" s="9"/>
      <c r="V29" s="71">
        <f t="shared" si="5"/>
        <v>0</v>
      </c>
      <c r="W29" s="12"/>
      <c r="X29" s="47">
        <f t="shared" si="6"/>
        <v>0</v>
      </c>
      <c r="Y29" s="47">
        <f t="shared" si="7"/>
        <v>0</v>
      </c>
      <c r="Z29" s="47">
        <f t="shared" si="8"/>
        <v>0</v>
      </c>
    </row>
    <row r="30" spans="2:26" x14ac:dyDescent="0.2">
      <c r="B30" s="39">
        <v>43277</v>
      </c>
      <c r="C30" s="40"/>
      <c r="D30" s="9"/>
      <c r="E30" s="9"/>
      <c r="F30" s="162">
        <f t="shared" si="0"/>
        <v>0</v>
      </c>
      <c r="G30" s="9"/>
      <c r="H30" s="71">
        <f t="shared" si="1"/>
        <v>0</v>
      </c>
      <c r="I30" s="12"/>
      <c r="J30" s="9"/>
      <c r="K30" s="9"/>
      <c r="L30" s="71">
        <f t="shared" si="2"/>
        <v>0</v>
      </c>
      <c r="M30" s="12"/>
      <c r="N30" s="9"/>
      <c r="O30" s="9"/>
      <c r="P30" s="162">
        <f t="shared" si="9"/>
        <v>0</v>
      </c>
      <c r="Q30" s="9"/>
      <c r="R30" s="71">
        <f t="shared" si="4"/>
        <v>0</v>
      </c>
      <c r="S30" s="12"/>
      <c r="T30" s="9"/>
      <c r="U30" s="9"/>
      <c r="V30" s="71">
        <f t="shared" si="5"/>
        <v>0</v>
      </c>
      <c r="W30" s="12"/>
      <c r="X30" s="47">
        <f t="shared" si="6"/>
        <v>0</v>
      </c>
      <c r="Y30" s="47">
        <f t="shared" si="7"/>
        <v>0</v>
      </c>
      <c r="Z30" s="47">
        <f t="shared" si="8"/>
        <v>0</v>
      </c>
    </row>
    <row r="31" spans="2:26" x14ac:dyDescent="0.2">
      <c r="B31" s="39">
        <v>43278</v>
      </c>
      <c r="C31" s="40"/>
      <c r="D31" s="9"/>
      <c r="E31" s="9"/>
      <c r="F31" s="162">
        <f t="shared" si="0"/>
        <v>0</v>
      </c>
      <c r="G31" s="9"/>
      <c r="H31" s="71">
        <f t="shared" si="1"/>
        <v>0</v>
      </c>
      <c r="I31" s="12"/>
      <c r="J31" s="9"/>
      <c r="K31" s="9"/>
      <c r="L31" s="71">
        <f t="shared" si="2"/>
        <v>0</v>
      </c>
      <c r="M31" s="12"/>
      <c r="N31" s="9"/>
      <c r="O31" s="9"/>
      <c r="P31" s="162">
        <f t="shared" si="9"/>
        <v>0</v>
      </c>
      <c r="Q31" s="9"/>
      <c r="R31" s="71">
        <f t="shared" si="4"/>
        <v>0</v>
      </c>
      <c r="S31" s="12"/>
      <c r="T31" s="9"/>
      <c r="U31" s="9"/>
      <c r="V31" s="71">
        <f t="shared" si="5"/>
        <v>0</v>
      </c>
      <c r="W31" s="12"/>
      <c r="X31" s="47">
        <f t="shared" si="6"/>
        <v>0</v>
      </c>
      <c r="Y31" s="47">
        <f t="shared" si="7"/>
        <v>0</v>
      </c>
      <c r="Z31" s="47">
        <f t="shared" si="8"/>
        <v>0</v>
      </c>
    </row>
    <row r="32" spans="2:26" x14ac:dyDescent="0.2">
      <c r="B32" s="39">
        <v>43279</v>
      </c>
      <c r="C32" s="40"/>
      <c r="D32" s="9"/>
      <c r="E32" s="9"/>
      <c r="F32" s="162">
        <f t="shared" si="0"/>
        <v>0</v>
      </c>
      <c r="G32" s="9"/>
      <c r="H32" s="71">
        <f t="shared" si="1"/>
        <v>0</v>
      </c>
      <c r="I32" s="12"/>
      <c r="J32" s="9"/>
      <c r="K32" s="9"/>
      <c r="L32" s="71">
        <f t="shared" si="2"/>
        <v>0</v>
      </c>
      <c r="M32" s="12"/>
      <c r="N32" s="9"/>
      <c r="O32" s="9"/>
      <c r="P32" s="162">
        <f t="shared" si="9"/>
        <v>0</v>
      </c>
      <c r="Q32" s="9"/>
      <c r="R32" s="71">
        <f t="shared" si="4"/>
        <v>0</v>
      </c>
      <c r="S32" s="12"/>
      <c r="T32" s="9"/>
      <c r="U32" s="9"/>
      <c r="V32" s="71">
        <f t="shared" si="5"/>
        <v>0</v>
      </c>
      <c r="W32" s="12"/>
      <c r="X32" s="47">
        <f t="shared" si="6"/>
        <v>0</v>
      </c>
      <c r="Y32" s="47">
        <f t="shared" si="7"/>
        <v>0</v>
      </c>
      <c r="Z32" s="47">
        <f t="shared" si="8"/>
        <v>0</v>
      </c>
    </row>
    <row r="33" spans="2:26" x14ac:dyDescent="0.2">
      <c r="B33" s="39">
        <v>43280</v>
      </c>
      <c r="C33" s="40"/>
      <c r="D33" s="9"/>
      <c r="E33" s="9"/>
      <c r="F33" s="162">
        <f t="shared" si="0"/>
        <v>0</v>
      </c>
      <c r="G33" s="9"/>
      <c r="H33" s="71">
        <f t="shared" si="1"/>
        <v>0</v>
      </c>
      <c r="I33" s="12"/>
      <c r="J33" s="9"/>
      <c r="K33" s="9"/>
      <c r="L33" s="71">
        <f t="shared" si="2"/>
        <v>0</v>
      </c>
      <c r="M33" s="12"/>
      <c r="N33" s="9"/>
      <c r="O33" s="9"/>
      <c r="P33" s="162">
        <f t="shared" si="9"/>
        <v>0</v>
      </c>
      <c r="Q33" s="9"/>
      <c r="R33" s="71">
        <f t="shared" si="4"/>
        <v>0</v>
      </c>
      <c r="S33" s="12"/>
      <c r="T33" s="9"/>
      <c r="U33" s="9"/>
      <c r="V33" s="71">
        <f t="shared" si="5"/>
        <v>0</v>
      </c>
      <c r="W33" s="12"/>
      <c r="X33" s="47">
        <f t="shared" si="6"/>
        <v>0</v>
      </c>
      <c r="Y33" s="47">
        <f t="shared" si="7"/>
        <v>0</v>
      </c>
      <c r="Z33" s="47">
        <f t="shared" si="8"/>
        <v>0</v>
      </c>
    </row>
    <row r="34" spans="2:26" x14ac:dyDescent="0.2">
      <c r="B34" s="39">
        <v>43281</v>
      </c>
      <c r="C34" s="40"/>
      <c r="D34" s="96"/>
      <c r="E34" s="96"/>
      <c r="F34" s="167">
        <f t="shared" si="0"/>
        <v>0</v>
      </c>
      <c r="G34" s="96"/>
      <c r="H34" s="168">
        <f t="shared" si="1"/>
        <v>0</v>
      </c>
      <c r="I34" s="12"/>
      <c r="J34" s="96"/>
      <c r="K34" s="96"/>
      <c r="L34" s="168">
        <f t="shared" si="2"/>
        <v>0</v>
      </c>
      <c r="M34" s="12"/>
      <c r="N34" s="96"/>
      <c r="O34" s="96"/>
      <c r="P34" s="167">
        <f t="shared" si="9"/>
        <v>0</v>
      </c>
      <c r="Q34" s="96"/>
      <c r="R34" s="168">
        <f t="shared" si="4"/>
        <v>0</v>
      </c>
      <c r="S34" s="12"/>
      <c r="T34" s="96"/>
      <c r="U34" s="96"/>
      <c r="V34" s="168">
        <f t="shared" si="5"/>
        <v>0</v>
      </c>
      <c r="W34" s="12"/>
      <c r="X34" s="47">
        <f t="shared" si="6"/>
        <v>0</v>
      </c>
      <c r="Y34" s="47">
        <f t="shared" si="7"/>
        <v>0</v>
      </c>
      <c r="Z34" s="47">
        <f t="shared" si="8"/>
        <v>0</v>
      </c>
    </row>
    <row r="35" spans="2:26" ht="15.75" thickBot="1" x14ac:dyDescent="0.25">
      <c r="B35" s="155"/>
      <c r="C35" s="163"/>
      <c r="D35" s="166">
        <f>SUM(D5:D34)</f>
        <v>0</v>
      </c>
      <c r="E35" s="166">
        <f t="shared" ref="E35:H35" si="10">SUM(E5:E34)</f>
        <v>0</v>
      </c>
      <c r="F35" s="166">
        <f t="shared" si="10"/>
        <v>0</v>
      </c>
      <c r="G35" s="166">
        <f t="shared" si="10"/>
        <v>0</v>
      </c>
      <c r="H35" s="166">
        <f t="shared" si="10"/>
        <v>0</v>
      </c>
      <c r="I35" s="169"/>
      <c r="J35" s="166">
        <f>SUM(J5:J34)</f>
        <v>0</v>
      </c>
      <c r="K35" s="166">
        <f t="shared" ref="K35" si="11">SUM(K5:K34)</f>
        <v>0</v>
      </c>
      <c r="L35" s="166">
        <f>SUM(L5:L34)</f>
        <v>0</v>
      </c>
      <c r="M35" s="169"/>
      <c r="N35" s="166">
        <f>SUM(N5:N34)</f>
        <v>0</v>
      </c>
      <c r="O35" s="166">
        <f t="shared" ref="O35" si="12">SUM(O5:O34)</f>
        <v>0</v>
      </c>
      <c r="P35" s="166">
        <f>SUM(P5:P34)</f>
        <v>0</v>
      </c>
      <c r="Q35" s="166">
        <f t="shared" ref="Q35" si="13">SUM(Q5:Q34)</f>
        <v>0</v>
      </c>
      <c r="R35" s="166">
        <f>SUM(R5:R34)</f>
        <v>0</v>
      </c>
      <c r="S35" s="169"/>
      <c r="T35" s="166">
        <f>SUM(T5:T34)</f>
        <v>0</v>
      </c>
      <c r="U35" s="166">
        <f t="shared" ref="U35" si="14">SUM(U5:U34)</f>
        <v>0</v>
      </c>
      <c r="V35" s="166">
        <f>SUM(V5:V34)</f>
        <v>0</v>
      </c>
      <c r="W35" s="12"/>
      <c r="X35" s="165">
        <f>SUM(X5:X34)</f>
        <v>0</v>
      </c>
      <c r="Y35" s="165">
        <f t="shared" ref="Y35:Z35" si="15">SUM(Y5:Y34)</f>
        <v>0</v>
      </c>
      <c r="Z35" s="165">
        <f t="shared" si="15"/>
        <v>0</v>
      </c>
    </row>
    <row r="36" spans="2:26" ht="15.75" thickTop="1" x14ac:dyDescent="0.2">
      <c r="B36" s="155"/>
      <c r="C36" s="155"/>
    </row>
    <row r="37" spans="2:26" x14ac:dyDescent="0.2">
      <c r="B37" s="155"/>
      <c r="C37" s="155"/>
    </row>
    <row r="38" spans="2:26" x14ac:dyDescent="0.2">
      <c r="B38" s="155"/>
      <c r="C38" s="155"/>
    </row>
    <row r="39" spans="2:26" x14ac:dyDescent="0.2">
      <c r="B39" s="155"/>
      <c r="C39" s="155"/>
    </row>
    <row r="40" spans="2:26" x14ac:dyDescent="0.2">
      <c r="B40" s="155"/>
      <c r="C40" s="155"/>
    </row>
    <row r="41" spans="2:26" x14ac:dyDescent="0.2">
      <c r="B41" s="155"/>
      <c r="C41" s="155"/>
    </row>
    <row r="42" spans="2:26" x14ac:dyDescent="0.2">
      <c r="B42" s="155"/>
      <c r="C42" s="155"/>
    </row>
    <row r="43" spans="2:26" x14ac:dyDescent="0.2">
      <c r="B43" s="155"/>
      <c r="C43" s="155"/>
    </row>
    <row r="44" spans="2:26" x14ac:dyDescent="0.2">
      <c r="B44" s="155"/>
      <c r="C44" s="155"/>
    </row>
    <row r="45" spans="2:26" x14ac:dyDescent="0.2">
      <c r="B45" s="155"/>
      <c r="C45" s="155"/>
    </row>
    <row r="46" spans="2:26" x14ac:dyDescent="0.2">
      <c r="B46" s="155"/>
      <c r="C46" s="155"/>
    </row>
    <row r="47" spans="2:26" x14ac:dyDescent="0.2">
      <c r="B47" s="155"/>
      <c r="C47" s="155"/>
    </row>
    <row r="48" spans="2:26" x14ac:dyDescent="0.2">
      <c r="B48" s="155"/>
      <c r="C48" s="155"/>
    </row>
    <row r="49" spans="2:3" x14ac:dyDescent="0.2">
      <c r="B49" s="155"/>
      <c r="C49" s="15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AE40"/>
  <sheetViews>
    <sheetView topLeftCell="N1" workbookViewId="0">
      <selection activeCell="M2" sqref="M2"/>
    </sheetView>
  </sheetViews>
  <sheetFormatPr defaultRowHeight="15" x14ac:dyDescent="0.2"/>
  <cols>
    <col min="3" max="3" width="11.56640625" style="2" bestFit="1" customWidth="1"/>
    <col min="4" max="4" width="17.890625" style="35" customWidth="1"/>
    <col min="5" max="11" width="11.56640625" style="35" customWidth="1"/>
    <col min="12" max="12" width="15.19921875" style="35" customWidth="1"/>
    <col min="13" max="13" width="13.98828125" style="35" customWidth="1"/>
    <col min="14" max="14" width="11.56640625" style="35" customWidth="1"/>
    <col min="15" max="15" width="11.43359375" style="35" customWidth="1"/>
    <col min="16" max="25" width="11.56640625" style="35" customWidth="1"/>
    <col min="26" max="27" width="18.83203125" style="2" customWidth="1"/>
    <col min="28" max="28" width="17.75390625" style="2" customWidth="1"/>
    <col min="29" max="29" width="17.484375" style="2" customWidth="1"/>
    <col min="30" max="30" width="19.50390625" customWidth="1"/>
  </cols>
  <sheetData>
    <row r="2" spans="2:30" ht="41.25" x14ac:dyDescent="0.2">
      <c r="C2" s="188" t="s">
        <v>142</v>
      </c>
      <c r="D2" s="197" t="s">
        <v>31</v>
      </c>
      <c r="E2" s="197" t="s">
        <v>1</v>
      </c>
      <c r="F2" s="197" t="s">
        <v>2</v>
      </c>
      <c r="G2" s="197" t="s">
        <v>3</v>
      </c>
      <c r="H2" s="197" t="s">
        <v>4</v>
      </c>
      <c r="I2" s="197" t="s">
        <v>5</v>
      </c>
      <c r="J2" s="197" t="s">
        <v>6</v>
      </c>
      <c r="K2" s="197" t="s">
        <v>7</v>
      </c>
      <c r="L2" s="197" t="s">
        <v>8</v>
      </c>
      <c r="M2" s="198" t="s">
        <v>20</v>
      </c>
      <c r="N2" s="197" t="s">
        <v>9</v>
      </c>
      <c r="O2" s="197" t="s">
        <v>10</v>
      </c>
      <c r="P2" s="197" t="s">
        <v>11</v>
      </c>
      <c r="Q2" s="197" t="s">
        <v>12</v>
      </c>
      <c r="R2" s="197" t="s">
        <v>13</v>
      </c>
      <c r="S2" s="198" t="s">
        <v>18</v>
      </c>
      <c r="T2" s="197" t="s">
        <v>14</v>
      </c>
      <c r="U2" s="197" t="s">
        <v>15</v>
      </c>
      <c r="V2" s="197" t="s">
        <v>16</v>
      </c>
      <c r="W2" s="197" t="s">
        <v>17</v>
      </c>
      <c r="X2" s="198" t="s">
        <v>19</v>
      </c>
      <c r="Y2" s="198" t="s">
        <v>21</v>
      </c>
      <c r="Z2" s="42" t="s">
        <v>178</v>
      </c>
      <c r="AA2" s="42" t="s">
        <v>149</v>
      </c>
      <c r="AB2" s="41" t="s">
        <v>181</v>
      </c>
      <c r="AC2" s="42" t="s">
        <v>179</v>
      </c>
      <c r="AD2" s="193" t="s">
        <v>180</v>
      </c>
    </row>
    <row r="3" spans="2:30" x14ac:dyDescent="0.2">
      <c r="B3" s="190">
        <v>43252</v>
      </c>
      <c r="C3" s="191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91">
        <f>SUM(D3:Y3)</f>
        <v>0</v>
      </c>
      <c r="AA3" s="191"/>
      <c r="AB3" s="191"/>
      <c r="AC3" s="191"/>
      <c r="AD3" s="192"/>
    </row>
    <row r="4" spans="2:30" x14ac:dyDescent="0.2">
      <c r="B4" s="190">
        <v>43253</v>
      </c>
      <c r="C4" s="191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91">
        <f t="shared" ref="Z4:Z37" si="0">SUM(D4:Y4)</f>
        <v>0</v>
      </c>
      <c r="AA4" s="191"/>
      <c r="AB4" s="191"/>
      <c r="AC4" s="191"/>
      <c r="AD4" s="192"/>
    </row>
    <row r="5" spans="2:30" x14ac:dyDescent="0.2">
      <c r="B5" s="190">
        <v>43254</v>
      </c>
      <c r="C5" s="191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91">
        <f t="shared" si="0"/>
        <v>0</v>
      </c>
      <c r="AA5" s="191"/>
      <c r="AB5" s="191"/>
      <c r="AC5" s="191"/>
      <c r="AD5" s="192"/>
    </row>
    <row r="6" spans="2:30" s="1" customFormat="1" x14ac:dyDescent="0.2">
      <c r="B6" s="186"/>
      <c r="C6" s="191">
        <v>163500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>
        <f>C6-Z6</f>
        <v>163500</v>
      </c>
      <c r="AB6" s="191">
        <f>SUM(Z3:Z5)</f>
        <v>0</v>
      </c>
      <c r="AC6" s="191">
        <f>EXPENSES!G24</f>
        <v>181134</v>
      </c>
      <c r="AD6" s="185">
        <f>AB6-AC6</f>
        <v>-181134</v>
      </c>
    </row>
    <row r="7" spans="2:30" x14ac:dyDescent="0.2">
      <c r="B7" s="39">
        <v>43255</v>
      </c>
      <c r="C7" s="191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91">
        <f t="shared" si="0"/>
        <v>0</v>
      </c>
      <c r="AA7" s="191"/>
      <c r="AB7" s="191"/>
      <c r="AC7" s="191"/>
      <c r="AD7" s="192"/>
    </row>
    <row r="8" spans="2:30" x14ac:dyDescent="0.2">
      <c r="B8" s="39">
        <v>43256</v>
      </c>
      <c r="C8" s="191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91">
        <f t="shared" si="0"/>
        <v>0</v>
      </c>
      <c r="AA8" s="191"/>
      <c r="AB8" s="191"/>
      <c r="AC8" s="191"/>
      <c r="AD8" s="192"/>
    </row>
    <row r="9" spans="2:30" x14ac:dyDescent="0.2">
      <c r="B9" s="39">
        <v>43257</v>
      </c>
      <c r="C9" s="191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91">
        <f t="shared" si="0"/>
        <v>0</v>
      </c>
      <c r="AA9" s="191"/>
      <c r="AB9" s="191"/>
      <c r="AC9" s="191"/>
      <c r="AD9" s="192"/>
    </row>
    <row r="10" spans="2:30" x14ac:dyDescent="0.2">
      <c r="B10" s="39">
        <v>43258</v>
      </c>
      <c r="C10" s="191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91">
        <f t="shared" si="0"/>
        <v>0</v>
      </c>
      <c r="AA10" s="191"/>
      <c r="AB10" s="191"/>
      <c r="AC10" s="191"/>
      <c r="AD10" s="192"/>
    </row>
    <row r="11" spans="2:30" x14ac:dyDescent="0.2">
      <c r="B11" s="39">
        <v>43259</v>
      </c>
      <c r="C11" s="191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91">
        <f t="shared" si="0"/>
        <v>0</v>
      </c>
      <c r="AA11" s="191"/>
      <c r="AB11" s="191"/>
      <c r="AC11" s="191"/>
      <c r="AD11" s="192"/>
    </row>
    <row r="12" spans="2:30" x14ac:dyDescent="0.2">
      <c r="B12" s="39">
        <v>43260</v>
      </c>
      <c r="C12" s="191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91">
        <f t="shared" si="0"/>
        <v>0</v>
      </c>
      <c r="AA12" s="191"/>
      <c r="AB12" s="194"/>
      <c r="AC12" s="195"/>
      <c r="AD12" s="196"/>
    </row>
    <row r="13" spans="2:30" x14ac:dyDescent="0.2">
      <c r="B13" s="39">
        <v>43261</v>
      </c>
      <c r="C13" s="191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91">
        <f t="shared" si="0"/>
        <v>0</v>
      </c>
      <c r="AA13" s="191"/>
      <c r="AB13" s="191"/>
      <c r="AC13" s="191"/>
      <c r="AD13" s="192"/>
    </row>
    <row r="14" spans="2:30" s="1" customFormat="1" x14ac:dyDescent="0.2">
      <c r="B14" s="186"/>
      <c r="C14" s="191">
        <v>163500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>
        <f>C14-Z14</f>
        <v>163500</v>
      </c>
      <c r="AB14" s="191">
        <f>SUM(Z7:Z13)</f>
        <v>0</v>
      </c>
      <c r="AC14" s="191">
        <f>EXPENSES!H24</f>
        <v>158529</v>
      </c>
      <c r="AD14" s="185">
        <f>AB14-AC14</f>
        <v>-158529</v>
      </c>
    </row>
    <row r="15" spans="2:30" x14ac:dyDescent="0.2">
      <c r="B15" s="190">
        <v>43262</v>
      </c>
      <c r="C15" s="191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91">
        <f t="shared" si="0"/>
        <v>0</v>
      </c>
      <c r="AA15" s="191"/>
      <c r="AB15" s="191"/>
      <c r="AC15" s="191"/>
      <c r="AD15" s="192"/>
    </row>
    <row r="16" spans="2:30" x14ac:dyDescent="0.2">
      <c r="B16" s="190">
        <v>43263</v>
      </c>
      <c r="C16" s="191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91">
        <f t="shared" si="0"/>
        <v>0</v>
      </c>
      <c r="AA16" s="191"/>
      <c r="AB16" s="191"/>
      <c r="AC16" s="191"/>
      <c r="AD16" s="192"/>
    </row>
    <row r="17" spans="2:30" x14ac:dyDescent="0.2">
      <c r="B17" s="190">
        <v>43264</v>
      </c>
      <c r="C17" s="191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91">
        <f t="shared" si="0"/>
        <v>0</v>
      </c>
      <c r="AA17" s="191"/>
      <c r="AB17" s="191"/>
      <c r="AC17" s="191"/>
      <c r="AD17" s="192"/>
    </row>
    <row r="18" spans="2:30" x14ac:dyDescent="0.2">
      <c r="B18" s="190">
        <v>43265</v>
      </c>
      <c r="C18" s="191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91">
        <f t="shared" si="0"/>
        <v>0</v>
      </c>
      <c r="AA18" s="191"/>
      <c r="AB18" s="191"/>
      <c r="AC18" s="191"/>
      <c r="AD18" s="192"/>
    </row>
    <row r="19" spans="2:30" x14ac:dyDescent="0.2">
      <c r="B19" s="190">
        <v>43266</v>
      </c>
      <c r="C19" s="191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91">
        <f t="shared" si="0"/>
        <v>0</v>
      </c>
      <c r="AA19" s="191"/>
      <c r="AB19" s="191"/>
      <c r="AC19" s="191"/>
      <c r="AD19" s="192"/>
    </row>
    <row r="20" spans="2:30" x14ac:dyDescent="0.2">
      <c r="B20" s="190">
        <v>43267</v>
      </c>
      <c r="C20" s="191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91">
        <f t="shared" si="0"/>
        <v>0</v>
      </c>
      <c r="AA20" s="191"/>
      <c r="AB20" s="191"/>
      <c r="AC20" s="191"/>
      <c r="AD20" s="192"/>
    </row>
    <row r="21" spans="2:30" x14ac:dyDescent="0.2">
      <c r="B21" s="190">
        <v>43268</v>
      </c>
      <c r="C21" s="191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91">
        <f t="shared" si="0"/>
        <v>0</v>
      </c>
      <c r="AA21" s="191"/>
      <c r="AB21" s="191"/>
      <c r="AC21" s="191"/>
      <c r="AD21" s="192"/>
    </row>
    <row r="22" spans="2:30" s="1" customFormat="1" x14ac:dyDescent="0.2">
      <c r="B22" s="186"/>
      <c r="C22" s="191">
        <v>163500</v>
      </c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>
        <f>C22-Z22</f>
        <v>163500</v>
      </c>
      <c r="AB22" s="191">
        <f>SUM(Z15:Z21)</f>
        <v>0</v>
      </c>
      <c r="AC22" s="191">
        <f>EXPENSES!I24</f>
        <v>185417</v>
      </c>
      <c r="AD22" s="185">
        <f>AB22-AC22</f>
        <v>-185417</v>
      </c>
    </row>
    <row r="23" spans="2:30" x14ac:dyDescent="0.2">
      <c r="B23" s="39">
        <v>43269</v>
      </c>
      <c r="C23" s="191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91">
        <f t="shared" si="0"/>
        <v>0</v>
      </c>
      <c r="AA23" s="191"/>
      <c r="AB23" s="191"/>
      <c r="AC23" s="191"/>
      <c r="AD23" s="192"/>
    </row>
    <row r="24" spans="2:30" x14ac:dyDescent="0.2">
      <c r="B24" s="39">
        <v>43270</v>
      </c>
      <c r="C24" s="191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1">
        <f t="shared" si="0"/>
        <v>0</v>
      </c>
      <c r="AA24" s="191"/>
      <c r="AB24" s="191"/>
      <c r="AC24" s="191"/>
      <c r="AD24" s="192"/>
    </row>
    <row r="25" spans="2:30" x14ac:dyDescent="0.2">
      <c r="B25" s="39">
        <v>43271</v>
      </c>
      <c r="C25" s="191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91">
        <f t="shared" si="0"/>
        <v>0</v>
      </c>
      <c r="AA25" s="191"/>
      <c r="AB25" s="191"/>
      <c r="AC25" s="191"/>
      <c r="AD25" s="192"/>
    </row>
    <row r="26" spans="2:30" x14ac:dyDescent="0.2">
      <c r="B26" s="39">
        <v>43272</v>
      </c>
      <c r="C26" s="191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91">
        <f t="shared" si="0"/>
        <v>0</v>
      </c>
      <c r="AA26" s="191"/>
      <c r="AB26" s="191"/>
      <c r="AC26" s="191"/>
      <c r="AD26" s="192"/>
    </row>
    <row r="27" spans="2:30" x14ac:dyDescent="0.2">
      <c r="B27" s="39">
        <v>43273</v>
      </c>
      <c r="C27" s="1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91">
        <f t="shared" si="0"/>
        <v>0</v>
      </c>
      <c r="AA27" s="191"/>
      <c r="AB27" s="191"/>
      <c r="AC27" s="191"/>
      <c r="AD27" s="192"/>
    </row>
    <row r="28" spans="2:30" x14ac:dyDescent="0.2">
      <c r="B28" s="39">
        <v>43274</v>
      </c>
      <c r="C28" s="191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91">
        <f t="shared" si="0"/>
        <v>0</v>
      </c>
      <c r="AA28" s="191"/>
      <c r="AB28" s="191"/>
      <c r="AC28" s="191"/>
      <c r="AD28" s="192"/>
    </row>
    <row r="29" spans="2:30" x14ac:dyDescent="0.2">
      <c r="B29" s="39">
        <v>43275</v>
      </c>
      <c r="C29" s="191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91">
        <f t="shared" si="0"/>
        <v>0</v>
      </c>
      <c r="AA29" s="191"/>
      <c r="AB29" s="191"/>
      <c r="AC29" s="191"/>
      <c r="AD29" s="192"/>
    </row>
    <row r="30" spans="2:30" s="1" customFormat="1" x14ac:dyDescent="0.2">
      <c r="B30" s="186"/>
      <c r="C30" s="191">
        <v>163500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>
        <f>C30-Z30</f>
        <v>163500</v>
      </c>
      <c r="AB30" s="191">
        <f>SUM(Z23:Z29)</f>
        <v>0</v>
      </c>
      <c r="AC30" s="191">
        <f>EXPENSES!J24</f>
        <v>0</v>
      </c>
      <c r="AD30" s="185">
        <f>AB30-AC30</f>
        <v>0</v>
      </c>
    </row>
    <row r="31" spans="2:30" x14ac:dyDescent="0.2">
      <c r="B31" s="190">
        <v>43276</v>
      </c>
      <c r="C31" s="191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91">
        <f t="shared" si="0"/>
        <v>0</v>
      </c>
      <c r="AA31" s="191"/>
      <c r="AB31" s="191"/>
      <c r="AC31" s="191"/>
      <c r="AD31" s="192"/>
    </row>
    <row r="32" spans="2:30" x14ac:dyDescent="0.2">
      <c r="B32" s="190">
        <v>43277</v>
      </c>
      <c r="C32" s="191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91">
        <f t="shared" si="0"/>
        <v>0</v>
      </c>
      <c r="AA32" s="191"/>
      <c r="AB32" s="191"/>
      <c r="AC32" s="191"/>
      <c r="AD32" s="192"/>
    </row>
    <row r="33" spans="2:31" x14ac:dyDescent="0.2">
      <c r="B33" s="190">
        <v>43278</v>
      </c>
      <c r="C33" s="191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91">
        <f t="shared" si="0"/>
        <v>0</v>
      </c>
      <c r="AA33" s="191"/>
      <c r="AB33" s="191"/>
      <c r="AC33" s="191"/>
      <c r="AD33" s="192"/>
    </row>
    <row r="34" spans="2:31" x14ac:dyDescent="0.2">
      <c r="B34" s="190">
        <v>43279</v>
      </c>
      <c r="C34" s="191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91">
        <f t="shared" si="0"/>
        <v>0</v>
      </c>
      <c r="AA34" s="191"/>
      <c r="AB34" s="191"/>
      <c r="AC34" s="191"/>
      <c r="AD34" s="192"/>
    </row>
    <row r="35" spans="2:31" x14ac:dyDescent="0.2">
      <c r="B35" s="190">
        <v>43280</v>
      </c>
      <c r="C35" s="191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91">
        <f t="shared" si="0"/>
        <v>0</v>
      </c>
      <c r="AA35" s="191"/>
      <c r="AB35" s="191"/>
      <c r="AC35" s="191"/>
      <c r="AD35" s="192"/>
    </row>
    <row r="36" spans="2:31" x14ac:dyDescent="0.2">
      <c r="B36" s="190">
        <v>43281</v>
      </c>
      <c r="C36" s="191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91">
        <f t="shared" si="0"/>
        <v>0</v>
      </c>
      <c r="AA36" s="191"/>
      <c r="AB36" s="191"/>
      <c r="AC36" s="191"/>
      <c r="AD36" s="192"/>
    </row>
    <row r="37" spans="2:31" x14ac:dyDescent="0.2">
      <c r="B37" s="187"/>
      <c r="C37" s="191">
        <v>163500</v>
      </c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>
        <f>C37-Z37</f>
        <v>163500</v>
      </c>
      <c r="AB37" s="191">
        <f>SUM(Z29:Z36)</f>
        <v>0</v>
      </c>
      <c r="AC37" s="191">
        <f>EXPENSES!K24</f>
        <v>0</v>
      </c>
      <c r="AD37" s="185">
        <f>AB37-AC37</f>
        <v>0</v>
      </c>
    </row>
    <row r="38" spans="2:31" x14ac:dyDescent="0.2">
      <c r="Z38" s="96"/>
      <c r="AA38" s="96"/>
      <c r="AB38" s="96"/>
      <c r="AC38" s="96"/>
      <c r="AD38" s="184"/>
    </row>
    <row r="39" spans="2:31" ht="15.75" thickBot="1" x14ac:dyDescent="0.25">
      <c r="Z39" s="66">
        <f>SUM(Z3:Z37)</f>
        <v>0</v>
      </c>
      <c r="AA39" s="66">
        <f t="shared" ref="AA39:AB39" si="1">SUM(AA3:AA37)</f>
        <v>817500</v>
      </c>
      <c r="AB39" s="66">
        <f>SUM(AB3:AB37)</f>
        <v>0</v>
      </c>
      <c r="AC39" s="66">
        <f>SUM(AC3:AC37)</f>
        <v>525080</v>
      </c>
      <c r="AD39" s="66">
        <f>SUM(AD3:AD37)</f>
        <v>-525080</v>
      </c>
      <c r="AE39" s="55">
        <f>SUM(AE3:AE37)</f>
        <v>0</v>
      </c>
    </row>
    <row r="40" spans="2:31" ht="15.75" thickTop="1" x14ac:dyDescent="0.2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FK117"/>
  <sheetViews>
    <sheetView topLeftCell="J1" workbookViewId="0">
      <selection activeCell="V3" sqref="V3"/>
    </sheetView>
  </sheetViews>
  <sheetFormatPr defaultRowHeight="15" x14ac:dyDescent="0.2"/>
  <cols>
    <col min="1" max="1" width="3.359375" customWidth="1"/>
    <col min="2" max="2" width="12.64453125" customWidth="1"/>
    <col min="3" max="3" width="1.4765625" style="1" customWidth="1"/>
    <col min="4" max="4" width="10.0859375" style="2" customWidth="1"/>
    <col min="5" max="5" width="9.953125" style="2" customWidth="1"/>
    <col min="6" max="6" width="14.52734375" style="2" customWidth="1"/>
    <col min="7" max="7" width="9.68359375" style="2" customWidth="1"/>
    <col min="8" max="8" width="9.28125" style="2" customWidth="1"/>
    <col min="9" max="9" width="11.02734375" style="2" customWidth="1"/>
    <col min="10" max="10" width="24.078125" style="2" customWidth="1"/>
    <col min="11" max="11" width="1.8828125" style="35" customWidth="1"/>
    <col min="12" max="12" width="10.0859375" style="2" customWidth="1"/>
    <col min="13" max="13" width="9.953125" style="2" customWidth="1"/>
    <col min="14" max="14" width="14.52734375" style="2" customWidth="1"/>
    <col min="15" max="15" width="9.68359375" style="2" customWidth="1"/>
    <col min="16" max="16" width="9.28125" style="2" customWidth="1"/>
    <col min="17" max="17" width="11.02734375" style="2" customWidth="1"/>
    <col min="18" max="18" width="24.078125" style="2" customWidth="1"/>
    <col min="19" max="19" width="1.74609375" style="35" customWidth="1"/>
    <col min="20" max="20" width="10.0859375" style="2" customWidth="1"/>
    <col min="21" max="21" width="9.953125" style="2" customWidth="1"/>
    <col min="22" max="22" width="14.52734375" style="2" customWidth="1"/>
    <col min="23" max="23" width="9.68359375" style="2" customWidth="1"/>
    <col min="24" max="24" width="9.28125" style="2" customWidth="1"/>
    <col min="25" max="25" width="11.02734375" style="2" customWidth="1"/>
    <col min="26" max="26" width="24.078125" style="2" customWidth="1"/>
    <col min="27" max="27" width="1.74609375" style="35" customWidth="1"/>
    <col min="28" max="28" width="10.0859375" style="2" customWidth="1"/>
    <col min="29" max="29" width="9.953125" style="2" customWidth="1"/>
    <col min="30" max="30" width="14.52734375" style="2" customWidth="1"/>
    <col min="31" max="31" width="9.68359375" style="2" customWidth="1"/>
    <col min="32" max="32" width="9.28125" style="2" customWidth="1"/>
    <col min="33" max="33" width="11.02734375" style="2" customWidth="1"/>
    <col min="34" max="34" width="24.078125" style="2" customWidth="1"/>
    <col min="35" max="35" width="1.74609375" style="35" customWidth="1"/>
    <col min="36" max="36" width="10.0859375" style="2" customWidth="1"/>
    <col min="37" max="37" width="9.953125" style="2" customWidth="1"/>
    <col min="38" max="38" width="14.52734375" style="2" customWidth="1"/>
    <col min="39" max="39" width="9.68359375" style="2" customWidth="1"/>
    <col min="40" max="40" width="9.28125" style="2" customWidth="1"/>
    <col min="41" max="41" width="11.02734375" style="2" customWidth="1"/>
    <col min="42" max="42" width="24.078125" style="2" customWidth="1"/>
    <col min="43" max="43" width="1.74609375" style="35" customWidth="1"/>
    <col min="44" max="44" width="10.0859375" style="2" customWidth="1"/>
    <col min="45" max="45" width="9.953125" style="2" customWidth="1"/>
    <col min="46" max="46" width="14.52734375" style="2" customWidth="1"/>
    <col min="47" max="47" width="9.68359375" style="2" customWidth="1"/>
    <col min="48" max="48" width="9.28125" style="2" customWidth="1"/>
    <col min="49" max="49" width="11.02734375" style="2" customWidth="1"/>
    <col min="50" max="50" width="24.078125" style="2" customWidth="1"/>
    <col min="51" max="51" width="1.74609375" style="35" customWidth="1"/>
    <col min="52" max="52" width="10.0859375" style="2" customWidth="1"/>
    <col min="53" max="53" width="9.953125" style="2" customWidth="1"/>
    <col min="54" max="54" width="14.52734375" style="2" customWidth="1"/>
    <col min="55" max="55" width="9.68359375" style="2" customWidth="1"/>
    <col min="56" max="56" width="9.28125" style="2" customWidth="1"/>
    <col min="57" max="57" width="11.02734375" style="2" customWidth="1"/>
    <col min="58" max="58" width="24.078125" style="2" customWidth="1"/>
    <col min="59" max="59" width="1.74609375" style="35" customWidth="1"/>
    <col min="60" max="60" width="10.0859375" style="2" customWidth="1"/>
    <col min="61" max="61" width="9.953125" style="2" customWidth="1"/>
    <col min="62" max="62" width="14.52734375" style="2" customWidth="1"/>
    <col min="63" max="63" width="9.68359375" style="2" customWidth="1"/>
    <col min="64" max="64" width="9.28125" style="2" customWidth="1"/>
    <col min="65" max="65" width="11.02734375" style="2" customWidth="1"/>
    <col min="66" max="66" width="24.078125" style="2" customWidth="1"/>
    <col min="67" max="67" width="1.74609375" style="35" customWidth="1"/>
    <col min="68" max="68" width="10.0859375" style="2" customWidth="1"/>
    <col min="69" max="69" width="9.953125" style="2" customWidth="1"/>
    <col min="70" max="70" width="14.52734375" style="2" customWidth="1"/>
    <col min="71" max="71" width="9.68359375" style="2" customWidth="1"/>
    <col min="72" max="72" width="9.28125" style="2" customWidth="1"/>
    <col min="73" max="73" width="11.02734375" style="2" customWidth="1"/>
    <col min="74" max="74" width="24.078125" style="2" customWidth="1"/>
    <col min="75" max="75" width="1.74609375" style="35" customWidth="1"/>
    <col min="76" max="76" width="10.0859375" style="2" customWidth="1"/>
    <col min="77" max="77" width="9.953125" style="2" customWidth="1"/>
    <col min="78" max="78" width="14.52734375" style="2" customWidth="1"/>
    <col min="79" max="79" width="9.68359375" style="2" customWidth="1"/>
    <col min="80" max="80" width="9.28125" style="2" customWidth="1"/>
    <col min="81" max="81" width="11.02734375" style="2" customWidth="1"/>
    <col min="82" max="82" width="24.078125" style="2" customWidth="1"/>
    <col min="83" max="83" width="1.74609375" style="35" customWidth="1"/>
    <col min="84" max="84" width="10.0859375" style="2" customWidth="1"/>
    <col min="85" max="85" width="9.953125" style="2" customWidth="1"/>
    <col min="86" max="86" width="14.52734375" style="2" customWidth="1"/>
    <col min="87" max="87" width="9.68359375" style="2" customWidth="1"/>
    <col min="88" max="88" width="9.28125" style="2" customWidth="1"/>
    <col min="89" max="89" width="11.02734375" style="2" customWidth="1"/>
    <col min="90" max="90" width="24.078125" style="2" customWidth="1"/>
    <col min="91" max="91" width="1.74609375" style="35" customWidth="1"/>
    <col min="92" max="92" width="10.0859375" style="2" customWidth="1"/>
    <col min="93" max="93" width="9.953125" style="2" customWidth="1"/>
    <col min="94" max="94" width="14.52734375" style="2" customWidth="1"/>
    <col min="95" max="95" width="9.68359375" style="2" customWidth="1"/>
    <col min="96" max="96" width="9.28125" style="2" customWidth="1"/>
    <col min="97" max="97" width="11.02734375" style="2" customWidth="1"/>
    <col min="98" max="98" width="24.078125" style="2" customWidth="1"/>
    <col min="99" max="99" width="1.74609375" style="35" customWidth="1"/>
    <col min="100" max="100" width="10.0859375" style="2" customWidth="1"/>
    <col min="101" max="101" width="9.953125" style="2" customWidth="1"/>
    <col min="102" max="102" width="14.52734375" style="2" customWidth="1"/>
    <col min="103" max="103" width="9.68359375" style="2" customWidth="1"/>
    <col min="104" max="104" width="9.28125" style="2" customWidth="1"/>
    <col min="105" max="105" width="11.02734375" style="2" customWidth="1"/>
    <col min="106" max="106" width="24.078125" style="2" customWidth="1"/>
    <col min="107" max="107" width="1.34375" style="2" customWidth="1"/>
    <col min="108" max="108" width="10.0859375" style="2" customWidth="1"/>
    <col min="109" max="109" width="9.953125" style="2" customWidth="1"/>
    <col min="110" max="110" width="14.52734375" style="2" customWidth="1"/>
    <col min="111" max="111" width="9.68359375" style="2" customWidth="1"/>
    <col min="112" max="112" width="9.28125" style="2" customWidth="1"/>
    <col min="113" max="113" width="11.02734375" style="2" customWidth="1"/>
    <col min="114" max="114" width="24.078125" style="2" customWidth="1"/>
    <col min="115" max="115" width="1.34375" style="2" customWidth="1"/>
    <col min="116" max="116" width="10.0859375" style="2" customWidth="1"/>
    <col min="117" max="117" width="9.953125" style="2" customWidth="1"/>
    <col min="118" max="118" width="14.52734375" style="2" customWidth="1"/>
    <col min="119" max="119" width="9.68359375" style="2" customWidth="1"/>
    <col min="120" max="120" width="9.28125" style="2" customWidth="1"/>
    <col min="121" max="121" width="11.02734375" style="2" customWidth="1"/>
    <col min="122" max="122" width="24.078125" style="2" customWidth="1"/>
    <col min="123" max="123" width="1.34375" style="2" customWidth="1"/>
    <col min="124" max="124" width="10.0859375" style="2" customWidth="1"/>
    <col min="125" max="125" width="9.953125" style="2" customWidth="1"/>
    <col min="126" max="126" width="14.52734375" style="2" customWidth="1"/>
    <col min="127" max="127" width="9.68359375" style="2" customWidth="1"/>
    <col min="128" max="128" width="9.28125" style="2" customWidth="1"/>
    <col min="129" max="129" width="11.02734375" style="2" customWidth="1"/>
    <col min="130" max="130" width="24.078125" style="2" customWidth="1"/>
    <col min="131" max="131" width="1.34375" style="2" customWidth="1"/>
    <col min="132" max="132" width="10.0859375" style="2" customWidth="1"/>
    <col min="133" max="133" width="9.953125" style="2" customWidth="1"/>
    <col min="134" max="134" width="14.52734375" style="2" customWidth="1"/>
    <col min="135" max="135" width="9.68359375" style="2" customWidth="1"/>
    <col min="136" max="136" width="9.28125" style="2" customWidth="1"/>
    <col min="137" max="137" width="11.02734375" style="2" customWidth="1"/>
    <col min="138" max="138" width="24.078125" style="2" customWidth="1"/>
    <col min="139" max="139" width="1.34375" style="2" customWidth="1"/>
    <col min="140" max="140" width="10.0859375" style="2" customWidth="1"/>
    <col min="141" max="141" width="9.953125" style="2" customWidth="1"/>
    <col min="142" max="142" width="14.52734375" style="2" customWidth="1"/>
    <col min="143" max="143" width="9.68359375" style="2" customWidth="1"/>
    <col min="144" max="144" width="9.28125" style="2" customWidth="1"/>
    <col min="145" max="145" width="11.02734375" style="2" customWidth="1"/>
    <col min="146" max="146" width="24.078125" style="2" customWidth="1"/>
    <col min="147" max="147" width="1.34375" style="2" customWidth="1"/>
    <col min="148" max="148" width="11.1640625" customWidth="1"/>
  </cols>
  <sheetData>
    <row r="2" spans="2:150" ht="18.75" x14ac:dyDescent="0.25">
      <c r="B2" s="28" t="s">
        <v>36</v>
      </c>
      <c r="C2" s="28"/>
      <c r="D2" s="10"/>
      <c r="E2" s="10"/>
    </row>
    <row r="3" spans="2:150" x14ac:dyDescent="0.2">
      <c r="C3" s="12"/>
      <c r="K3" s="32"/>
      <c r="S3" s="32"/>
      <c r="AA3" s="32"/>
      <c r="AI3" s="32"/>
      <c r="AQ3" s="32"/>
      <c r="AY3" s="32"/>
      <c r="BG3" s="32"/>
      <c r="BO3" s="32"/>
      <c r="BW3" s="32"/>
      <c r="CE3" s="32"/>
      <c r="CM3" s="32"/>
      <c r="CU3" s="32"/>
      <c r="DC3" s="32"/>
      <c r="DK3" s="32"/>
      <c r="DS3" s="32"/>
      <c r="EA3" s="32"/>
      <c r="EI3" s="32"/>
      <c r="EQ3" s="32"/>
    </row>
    <row r="4" spans="2:150" x14ac:dyDescent="0.2">
      <c r="B4" s="3"/>
      <c r="C4" s="34"/>
      <c r="D4" s="5" t="s">
        <v>31</v>
      </c>
      <c r="E4" s="5"/>
      <c r="F4" s="5"/>
      <c r="G4" s="5"/>
      <c r="H4" s="5"/>
      <c r="I4" s="5"/>
      <c r="J4" s="5"/>
      <c r="K4" s="33"/>
      <c r="L4" s="5" t="s">
        <v>44</v>
      </c>
      <c r="M4" s="5"/>
      <c r="N4" s="5"/>
      <c r="O4" s="5"/>
      <c r="P4" s="5"/>
      <c r="Q4" s="5"/>
      <c r="R4" s="5"/>
      <c r="S4" s="33"/>
      <c r="T4" s="5" t="s">
        <v>2</v>
      </c>
      <c r="U4" s="5"/>
      <c r="V4" s="5"/>
      <c r="W4" s="5"/>
      <c r="X4" s="5"/>
      <c r="Y4" s="5"/>
      <c r="Z4" s="5"/>
      <c r="AA4" s="33"/>
      <c r="AB4" s="5" t="s">
        <v>3</v>
      </c>
      <c r="AC4" s="5"/>
      <c r="AD4" s="5"/>
      <c r="AE4" s="5"/>
      <c r="AF4" s="5"/>
      <c r="AG4" s="5"/>
      <c r="AH4" s="5"/>
      <c r="AI4" s="33"/>
      <c r="AJ4" s="5" t="s">
        <v>4</v>
      </c>
      <c r="AK4" s="5"/>
      <c r="AL4" s="5"/>
      <c r="AM4" s="5"/>
      <c r="AN4" s="5"/>
      <c r="AO4" s="5"/>
      <c r="AP4" s="5"/>
      <c r="AQ4" s="33"/>
      <c r="AR4" s="5" t="s">
        <v>5</v>
      </c>
      <c r="AS4" s="5"/>
      <c r="AT4" s="5"/>
      <c r="AU4" s="5"/>
      <c r="AV4" s="5"/>
      <c r="AW4" s="5"/>
      <c r="AX4" s="5"/>
      <c r="AY4" s="33"/>
      <c r="AZ4" s="5" t="s">
        <v>6</v>
      </c>
      <c r="BA4" s="5"/>
      <c r="BB4" s="5"/>
      <c r="BC4" s="5"/>
      <c r="BD4" s="5"/>
      <c r="BE4" s="5"/>
      <c r="BF4" s="5"/>
      <c r="BG4" s="33"/>
      <c r="BH4" s="5" t="s">
        <v>7</v>
      </c>
      <c r="BI4" s="5"/>
      <c r="BJ4" s="5"/>
      <c r="BK4" s="5"/>
      <c r="BL4" s="5"/>
      <c r="BM4" s="5"/>
      <c r="BN4" s="5"/>
      <c r="BO4" s="33"/>
      <c r="BP4" s="5" t="s">
        <v>45</v>
      </c>
      <c r="BQ4" s="5"/>
      <c r="BR4" s="5"/>
      <c r="BS4" s="5"/>
      <c r="BT4" s="5"/>
      <c r="BU4" s="5"/>
      <c r="BV4" s="5"/>
      <c r="BW4" s="33"/>
      <c r="BX4" s="5" t="s">
        <v>9</v>
      </c>
      <c r="BY4" s="5"/>
      <c r="BZ4" s="5"/>
      <c r="CA4" s="5"/>
      <c r="CB4" s="5"/>
      <c r="CC4" s="5"/>
      <c r="CD4" s="5"/>
      <c r="CE4" s="33"/>
      <c r="CF4" s="5" t="s">
        <v>10</v>
      </c>
      <c r="CG4" s="5"/>
      <c r="CH4" s="5"/>
      <c r="CI4" s="5"/>
      <c r="CJ4" s="5"/>
      <c r="CK4" s="5"/>
      <c r="CL4" s="5"/>
      <c r="CM4" s="33"/>
      <c r="CN4" s="5" t="s">
        <v>11</v>
      </c>
      <c r="CO4" s="5"/>
      <c r="CP4" s="5"/>
      <c r="CQ4" s="5"/>
      <c r="CR4" s="5"/>
      <c r="CS4" s="5"/>
      <c r="CT4" s="5"/>
      <c r="CU4" s="33"/>
      <c r="CV4" s="5" t="s">
        <v>12</v>
      </c>
      <c r="CW4" s="5"/>
      <c r="CX4" s="5"/>
      <c r="CY4" s="5"/>
      <c r="CZ4" s="5"/>
      <c r="DA4" s="5"/>
      <c r="DB4" s="5"/>
      <c r="DC4" s="33"/>
      <c r="DD4" s="5" t="s">
        <v>13</v>
      </c>
      <c r="DE4" s="5"/>
      <c r="DF4" s="5"/>
      <c r="DG4" s="5"/>
      <c r="DH4" s="5"/>
      <c r="DI4" s="5"/>
      <c r="DJ4" s="5"/>
      <c r="DK4" s="33"/>
      <c r="DL4" s="5" t="s">
        <v>14</v>
      </c>
      <c r="DM4" s="5"/>
      <c r="DN4" s="5"/>
      <c r="DO4" s="5"/>
      <c r="DP4" s="5"/>
      <c r="DQ4" s="5"/>
      <c r="DR4" s="5"/>
      <c r="DS4" s="33"/>
      <c r="DT4" s="5" t="s">
        <v>15</v>
      </c>
      <c r="DU4" s="5"/>
      <c r="DV4" s="5"/>
      <c r="DW4" s="5"/>
      <c r="DX4" s="5"/>
      <c r="DY4" s="5"/>
      <c r="DZ4" s="5"/>
      <c r="EA4" s="33"/>
      <c r="EB4" s="5" t="s">
        <v>16</v>
      </c>
      <c r="EC4" s="5"/>
      <c r="ED4" s="5"/>
      <c r="EE4" s="5"/>
      <c r="EF4" s="5"/>
      <c r="EG4" s="5"/>
      <c r="EH4" s="5"/>
      <c r="EI4" s="33"/>
      <c r="EJ4" s="5" t="s">
        <v>17</v>
      </c>
      <c r="EK4" s="5"/>
      <c r="EL4" s="5"/>
      <c r="EM4" s="5"/>
      <c r="EN4" s="5"/>
      <c r="EO4" s="5"/>
      <c r="EP4" s="5"/>
      <c r="EQ4" s="33"/>
    </row>
    <row r="5" spans="2:150" ht="41.25" x14ac:dyDescent="0.2">
      <c r="B5" s="13" t="s">
        <v>37</v>
      </c>
      <c r="C5" s="34"/>
      <c r="D5" s="41" t="s">
        <v>38</v>
      </c>
      <c r="E5" s="41" t="s">
        <v>39</v>
      </c>
      <c r="F5" s="41" t="s">
        <v>42</v>
      </c>
      <c r="G5" s="42" t="s">
        <v>40</v>
      </c>
      <c r="H5" s="41" t="s">
        <v>46</v>
      </c>
      <c r="I5" s="42" t="s">
        <v>41</v>
      </c>
      <c r="J5" s="42" t="s">
        <v>43</v>
      </c>
      <c r="K5" s="33"/>
      <c r="L5" s="41" t="s">
        <v>38</v>
      </c>
      <c r="M5" s="41" t="s">
        <v>39</v>
      </c>
      <c r="N5" s="41" t="s">
        <v>42</v>
      </c>
      <c r="O5" s="42" t="s">
        <v>40</v>
      </c>
      <c r="P5" s="41" t="s">
        <v>46</v>
      </c>
      <c r="Q5" s="42" t="s">
        <v>41</v>
      </c>
      <c r="R5" s="42" t="s">
        <v>43</v>
      </c>
      <c r="S5" s="43"/>
      <c r="T5" s="41" t="s">
        <v>38</v>
      </c>
      <c r="U5" s="41" t="s">
        <v>39</v>
      </c>
      <c r="V5" s="41" t="s">
        <v>42</v>
      </c>
      <c r="W5" s="42" t="s">
        <v>40</v>
      </c>
      <c r="X5" s="41" t="s">
        <v>46</v>
      </c>
      <c r="Y5" s="42" t="s">
        <v>41</v>
      </c>
      <c r="Z5" s="42" t="s">
        <v>43</v>
      </c>
      <c r="AA5" s="43"/>
      <c r="AB5" s="41" t="s">
        <v>38</v>
      </c>
      <c r="AC5" s="41" t="s">
        <v>39</v>
      </c>
      <c r="AD5" s="41" t="s">
        <v>42</v>
      </c>
      <c r="AE5" s="42" t="s">
        <v>40</v>
      </c>
      <c r="AF5" s="41" t="s">
        <v>46</v>
      </c>
      <c r="AG5" s="42" t="s">
        <v>41</v>
      </c>
      <c r="AH5" s="42" t="s">
        <v>43</v>
      </c>
      <c r="AI5" s="43"/>
      <c r="AJ5" s="41" t="s">
        <v>38</v>
      </c>
      <c r="AK5" s="41" t="s">
        <v>39</v>
      </c>
      <c r="AL5" s="41" t="s">
        <v>42</v>
      </c>
      <c r="AM5" s="42" t="s">
        <v>40</v>
      </c>
      <c r="AN5" s="41" t="s">
        <v>46</v>
      </c>
      <c r="AO5" s="42" t="s">
        <v>41</v>
      </c>
      <c r="AP5" s="42" t="s">
        <v>43</v>
      </c>
      <c r="AQ5" s="43"/>
      <c r="AR5" s="41" t="s">
        <v>38</v>
      </c>
      <c r="AS5" s="41" t="s">
        <v>39</v>
      </c>
      <c r="AT5" s="41" t="s">
        <v>42</v>
      </c>
      <c r="AU5" s="42" t="s">
        <v>40</v>
      </c>
      <c r="AV5" s="41" t="s">
        <v>46</v>
      </c>
      <c r="AW5" s="42" t="s">
        <v>41</v>
      </c>
      <c r="AX5" s="42" t="s">
        <v>43</v>
      </c>
      <c r="AY5" s="43"/>
      <c r="AZ5" s="41" t="s">
        <v>38</v>
      </c>
      <c r="BA5" s="41" t="s">
        <v>39</v>
      </c>
      <c r="BB5" s="41" t="s">
        <v>42</v>
      </c>
      <c r="BC5" s="42" t="s">
        <v>40</v>
      </c>
      <c r="BD5" s="41" t="s">
        <v>46</v>
      </c>
      <c r="BE5" s="42" t="s">
        <v>41</v>
      </c>
      <c r="BF5" s="42" t="s">
        <v>43</v>
      </c>
      <c r="BG5" s="43"/>
      <c r="BH5" s="41" t="s">
        <v>38</v>
      </c>
      <c r="BI5" s="41" t="s">
        <v>39</v>
      </c>
      <c r="BJ5" s="41" t="s">
        <v>42</v>
      </c>
      <c r="BK5" s="42" t="s">
        <v>40</v>
      </c>
      <c r="BL5" s="41" t="s">
        <v>46</v>
      </c>
      <c r="BM5" s="42" t="s">
        <v>41</v>
      </c>
      <c r="BN5" s="42" t="s">
        <v>43</v>
      </c>
      <c r="BO5" s="43"/>
      <c r="BP5" s="41" t="s">
        <v>38</v>
      </c>
      <c r="BQ5" s="41" t="s">
        <v>39</v>
      </c>
      <c r="BR5" s="41" t="s">
        <v>42</v>
      </c>
      <c r="BS5" s="42" t="s">
        <v>40</v>
      </c>
      <c r="BT5" s="41" t="s">
        <v>46</v>
      </c>
      <c r="BU5" s="42" t="s">
        <v>41</v>
      </c>
      <c r="BV5" s="42" t="s">
        <v>43</v>
      </c>
      <c r="BW5" s="43"/>
      <c r="BX5" s="41" t="s">
        <v>38</v>
      </c>
      <c r="BY5" s="41" t="s">
        <v>39</v>
      </c>
      <c r="BZ5" s="41" t="s">
        <v>42</v>
      </c>
      <c r="CA5" s="42" t="s">
        <v>40</v>
      </c>
      <c r="CB5" s="41" t="s">
        <v>46</v>
      </c>
      <c r="CC5" s="42" t="s">
        <v>41</v>
      </c>
      <c r="CD5" s="42" t="s">
        <v>43</v>
      </c>
      <c r="CE5" s="43"/>
      <c r="CF5" s="41" t="s">
        <v>38</v>
      </c>
      <c r="CG5" s="41" t="s">
        <v>39</v>
      </c>
      <c r="CH5" s="41" t="s">
        <v>42</v>
      </c>
      <c r="CI5" s="42" t="s">
        <v>40</v>
      </c>
      <c r="CJ5" s="41" t="s">
        <v>46</v>
      </c>
      <c r="CK5" s="42" t="s">
        <v>41</v>
      </c>
      <c r="CL5" s="42" t="s">
        <v>43</v>
      </c>
      <c r="CM5" s="43"/>
      <c r="CN5" s="41" t="s">
        <v>38</v>
      </c>
      <c r="CO5" s="41" t="s">
        <v>39</v>
      </c>
      <c r="CP5" s="41" t="s">
        <v>42</v>
      </c>
      <c r="CQ5" s="42" t="s">
        <v>40</v>
      </c>
      <c r="CR5" s="41" t="s">
        <v>46</v>
      </c>
      <c r="CS5" s="42" t="s">
        <v>41</v>
      </c>
      <c r="CT5" s="42" t="s">
        <v>43</v>
      </c>
      <c r="CU5" s="43"/>
      <c r="CV5" s="41" t="s">
        <v>38</v>
      </c>
      <c r="CW5" s="41" t="s">
        <v>39</v>
      </c>
      <c r="CX5" s="41" t="s">
        <v>42</v>
      </c>
      <c r="CY5" s="42" t="s">
        <v>40</v>
      </c>
      <c r="CZ5" s="41" t="s">
        <v>46</v>
      </c>
      <c r="DA5" s="42" t="s">
        <v>41</v>
      </c>
      <c r="DB5" s="42" t="s">
        <v>43</v>
      </c>
      <c r="DC5" s="43"/>
      <c r="DD5" s="41" t="s">
        <v>38</v>
      </c>
      <c r="DE5" s="41" t="s">
        <v>39</v>
      </c>
      <c r="DF5" s="41" t="s">
        <v>42</v>
      </c>
      <c r="DG5" s="42" t="s">
        <v>40</v>
      </c>
      <c r="DH5" s="41" t="s">
        <v>46</v>
      </c>
      <c r="DI5" s="42" t="s">
        <v>41</v>
      </c>
      <c r="DJ5" s="42" t="s">
        <v>43</v>
      </c>
      <c r="DK5" s="43"/>
      <c r="DL5" s="41" t="s">
        <v>38</v>
      </c>
      <c r="DM5" s="41" t="s">
        <v>39</v>
      </c>
      <c r="DN5" s="41" t="s">
        <v>42</v>
      </c>
      <c r="DO5" s="42" t="s">
        <v>40</v>
      </c>
      <c r="DP5" s="41" t="s">
        <v>46</v>
      </c>
      <c r="DQ5" s="42" t="s">
        <v>41</v>
      </c>
      <c r="DR5" s="42" t="s">
        <v>43</v>
      </c>
      <c r="DS5" s="43"/>
      <c r="DT5" s="41" t="s">
        <v>38</v>
      </c>
      <c r="DU5" s="41" t="s">
        <v>39</v>
      </c>
      <c r="DV5" s="41" t="s">
        <v>42</v>
      </c>
      <c r="DW5" s="42" t="s">
        <v>40</v>
      </c>
      <c r="DX5" s="41" t="s">
        <v>46</v>
      </c>
      <c r="DY5" s="42" t="s">
        <v>41</v>
      </c>
      <c r="DZ5" s="42" t="s">
        <v>43</v>
      </c>
      <c r="EA5" s="43"/>
      <c r="EB5" s="41" t="s">
        <v>38</v>
      </c>
      <c r="EC5" s="41" t="s">
        <v>39</v>
      </c>
      <c r="ED5" s="41" t="s">
        <v>42</v>
      </c>
      <c r="EE5" s="42" t="s">
        <v>40</v>
      </c>
      <c r="EF5" s="41" t="s">
        <v>46</v>
      </c>
      <c r="EG5" s="42" t="s">
        <v>41</v>
      </c>
      <c r="EH5" s="42" t="s">
        <v>43</v>
      </c>
      <c r="EI5" s="43"/>
      <c r="EJ5" s="41" t="s">
        <v>38</v>
      </c>
      <c r="EK5" s="41" t="s">
        <v>39</v>
      </c>
      <c r="EL5" s="41" t="s">
        <v>42</v>
      </c>
      <c r="EM5" s="42" t="s">
        <v>40</v>
      </c>
      <c r="EN5" s="41" t="s">
        <v>46</v>
      </c>
      <c r="EO5" s="42" t="s">
        <v>41</v>
      </c>
      <c r="EP5" s="42" t="s">
        <v>43</v>
      </c>
      <c r="EQ5" s="33"/>
      <c r="ER5" s="19" t="s">
        <v>203</v>
      </c>
      <c r="ES5" s="19" t="s">
        <v>204</v>
      </c>
      <c r="ET5" s="19" t="s">
        <v>205</v>
      </c>
    </row>
    <row r="6" spans="2:150" x14ac:dyDescent="0.2">
      <c r="B6" s="36">
        <v>43252</v>
      </c>
      <c r="C6" s="37"/>
      <c r="D6" s="9"/>
      <c r="E6" s="9"/>
      <c r="F6" s="9"/>
      <c r="G6" s="9">
        <f>D6+E6+F6</f>
        <v>0</v>
      </c>
      <c r="H6" s="9"/>
      <c r="I6" s="9">
        <f>H6-G6</f>
        <v>0</v>
      </c>
      <c r="J6" s="9"/>
      <c r="K6" s="38"/>
      <c r="L6" s="9"/>
      <c r="M6" s="9"/>
      <c r="N6" s="9"/>
      <c r="O6" s="9">
        <f>L6+M6+N6</f>
        <v>0</v>
      </c>
      <c r="P6" s="9"/>
      <c r="Q6" s="9">
        <f>P6-O6</f>
        <v>0</v>
      </c>
      <c r="R6" s="9"/>
      <c r="S6" s="38"/>
      <c r="T6" s="9"/>
      <c r="U6" s="9"/>
      <c r="V6" s="9"/>
      <c r="W6" s="9">
        <f>T6+U6+V6</f>
        <v>0</v>
      </c>
      <c r="X6" s="9"/>
      <c r="Y6" s="9">
        <f>X6-W6</f>
        <v>0</v>
      </c>
      <c r="Z6" s="9"/>
      <c r="AA6" s="38"/>
      <c r="AB6" s="9"/>
      <c r="AC6" s="9"/>
      <c r="AD6" s="9"/>
      <c r="AE6" s="9">
        <f>AB6+AC6+AD6</f>
        <v>0</v>
      </c>
      <c r="AF6" s="9"/>
      <c r="AG6" s="9">
        <f>AF6-AE6</f>
        <v>0</v>
      </c>
      <c r="AH6" s="9"/>
      <c r="AI6" s="38"/>
      <c r="AJ6" s="9"/>
      <c r="AK6" s="9"/>
      <c r="AL6" s="9"/>
      <c r="AM6" s="9">
        <f>AJ6+AK6+AL6</f>
        <v>0</v>
      </c>
      <c r="AN6" s="9"/>
      <c r="AO6" s="9">
        <f>AN6-AM6</f>
        <v>0</v>
      </c>
      <c r="AP6" s="9"/>
      <c r="AQ6" s="38"/>
      <c r="AR6" s="9"/>
      <c r="AS6" s="9"/>
      <c r="AT6" s="9"/>
      <c r="AU6" s="9">
        <f>AR6+AS6+AT6</f>
        <v>0</v>
      </c>
      <c r="AV6" s="9"/>
      <c r="AW6" s="9">
        <f>AV6-AU6</f>
        <v>0</v>
      </c>
      <c r="AX6" s="9"/>
      <c r="AY6" s="38"/>
      <c r="AZ6" s="9"/>
      <c r="BA6" s="9"/>
      <c r="BB6" s="9"/>
      <c r="BC6" s="9">
        <f>AZ6+BA6+BB6</f>
        <v>0</v>
      </c>
      <c r="BD6" s="9"/>
      <c r="BE6" s="9">
        <f>BD6-BC6</f>
        <v>0</v>
      </c>
      <c r="BF6" s="9"/>
      <c r="BG6" s="38"/>
      <c r="BH6" s="9"/>
      <c r="BI6" s="9"/>
      <c r="BJ6" s="9"/>
      <c r="BK6" s="9">
        <f>BH6+BI6+BJ6</f>
        <v>0</v>
      </c>
      <c r="BL6" s="9"/>
      <c r="BM6" s="9">
        <f>BL6-BK6</f>
        <v>0</v>
      </c>
      <c r="BN6" s="9"/>
      <c r="BO6" s="38"/>
      <c r="BP6" s="9"/>
      <c r="BQ6" s="9"/>
      <c r="BR6" s="9"/>
      <c r="BS6" s="9">
        <f>BP6+BQ6+BR6</f>
        <v>0</v>
      </c>
      <c r="BT6" s="9"/>
      <c r="BU6" s="9">
        <f>BT6-BS6</f>
        <v>0</v>
      </c>
      <c r="BV6" s="9"/>
      <c r="BW6" s="38"/>
      <c r="BX6" s="9"/>
      <c r="BY6" s="9"/>
      <c r="BZ6" s="9"/>
      <c r="CA6" s="9">
        <f>BX6+BY6+BZ6</f>
        <v>0</v>
      </c>
      <c r="CB6" s="9"/>
      <c r="CC6" s="9">
        <f>CB6-CA6</f>
        <v>0</v>
      </c>
      <c r="CD6" s="9"/>
      <c r="CE6" s="38"/>
      <c r="CF6" s="9"/>
      <c r="CG6" s="9"/>
      <c r="CH6" s="9"/>
      <c r="CI6" s="9">
        <f>CF6+CG6+CH6</f>
        <v>0</v>
      </c>
      <c r="CJ6" s="9"/>
      <c r="CK6" s="9">
        <f>CJ6-CI6</f>
        <v>0</v>
      </c>
      <c r="CL6" s="9"/>
      <c r="CM6" s="38"/>
      <c r="CN6" s="9"/>
      <c r="CO6" s="9"/>
      <c r="CP6" s="9"/>
      <c r="CQ6" s="9">
        <f>CN6+CO6+CP6</f>
        <v>0</v>
      </c>
      <c r="CR6" s="9"/>
      <c r="CS6" s="9">
        <f>CR6-CQ6</f>
        <v>0</v>
      </c>
      <c r="CT6" s="9"/>
      <c r="CU6" s="38"/>
      <c r="CV6" s="9"/>
      <c r="CW6" s="9"/>
      <c r="CX6" s="9"/>
      <c r="CY6" s="9">
        <f>CV6+CW6+CX6</f>
        <v>0</v>
      </c>
      <c r="CZ6" s="9"/>
      <c r="DA6" s="9">
        <f>CZ6-CY6</f>
        <v>0</v>
      </c>
      <c r="DB6" s="9"/>
      <c r="DC6" s="38"/>
      <c r="DD6" s="9"/>
      <c r="DE6" s="9"/>
      <c r="DF6" s="9"/>
      <c r="DG6" s="9">
        <f>DD6+DE6+DF6</f>
        <v>0</v>
      </c>
      <c r="DH6" s="9"/>
      <c r="DI6" s="9">
        <f>DH6-DG6</f>
        <v>0</v>
      </c>
      <c r="DJ6" s="9"/>
      <c r="DK6" s="38"/>
      <c r="DL6" s="9"/>
      <c r="DM6" s="9"/>
      <c r="DN6" s="9"/>
      <c r="DO6" s="9">
        <f>DL6+DM6+DN6</f>
        <v>0</v>
      </c>
      <c r="DP6" s="9"/>
      <c r="DQ6" s="9">
        <f>DP6-DO6</f>
        <v>0</v>
      </c>
      <c r="DR6" s="9"/>
      <c r="DS6" s="38"/>
      <c r="DT6" s="9"/>
      <c r="DU6" s="9"/>
      <c r="DV6" s="9"/>
      <c r="DW6" s="9">
        <f>DT6+DU6+DV6</f>
        <v>0</v>
      </c>
      <c r="DX6" s="9"/>
      <c r="DY6" s="9">
        <f>DX6-DW6</f>
        <v>0</v>
      </c>
      <c r="DZ6" s="9"/>
      <c r="EA6" s="38"/>
      <c r="EB6" s="9"/>
      <c r="EC6" s="9"/>
      <c r="ED6" s="9"/>
      <c r="EE6" s="9">
        <f>EB6+EC6+ED6</f>
        <v>0</v>
      </c>
      <c r="EF6" s="9"/>
      <c r="EG6" s="9">
        <f>EF6-EE6</f>
        <v>0</v>
      </c>
      <c r="EH6" s="9"/>
      <c r="EI6" s="38"/>
      <c r="EJ6" s="9"/>
      <c r="EK6" s="9"/>
      <c r="EL6" s="9"/>
      <c r="EM6" s="9">
        <f>EJ6+EK6+EL6</f>
        <v>0</v>
      </c>
      <c r="EN6" s="9"/>
      <c r="EO6" s="9">
        <f>EN6-EM6</f>
        <v>0</v>
      </c>
      <c r="EP6" s="9"/>
      <c r="EQ6" s="32"/>
      <c r="ER6" s="221">
        <f>H6+P6+X6+AN6+AV6+BD6+BL6+BT6+CB6+CJ6+CR6+CZ6+DH6+DP6+DX6+EF6+EN6</f>
        <v>0</v>
      </c>
      <c r="ES6" s="221">
        <f>D6+L6+T6+AB6+AJ6+AR6+AZ6+BH6+BP6+BX6+CF6+CN6+CV6+DD6+DL6+DT6+EB6+EJ6</f>
        <v>0</v>
      </c>
      <c r="ET6" s="221">
        <f>E6+U6+AC6+AK6+AS6+BA6+BI6+BQ6+BY6+CG6+CO6+CW6+DE6+DM6+DU6+EC6+EK6</f>
        <v>0</v>
      </c>
    </row>
    <row r="7" spans="2:150" x14ac:dyDescent="0.2">
      <c r="B7" s="39">
        <v>43253</v>
      </c>
      <c r="C7" s="40"/>
      <c r="D7" s="9"/>
      <c r="E7" s="9"/>
      <c r="F7" s="9"/>
      <c r="G7" s="9">
        <f t="shared" ref="G7:G35" si="0">D7+E7+F7</f>
        <v>0</v>
      </c>
      <c r="H7" s="9"/>
      <c r="I7" s="9">
        <f t="shared" ref="I7:I35" si="1">H7-G7</f>
        <v>0</v>
      </c>
      <c r="J7" s="9"/>
      <c r="K7" s="38"/>
      <c r="L7" s="9"/>
      <c r="M7" s="9"/>
      <c r="N7" s="9"/>
      <c r="O7" s="9">
        <f t="shared" ref="O7:O35" si="2">L7+M7+N7</f>
        <v>0</v>
      </c>
      <c r="P7" s="9"/>
      <c r="Q7" s="9">
        <f t="shared" ref="Q7:Q35" si="3">P7-O7</f>
        <v>0</v>
      </c>
      <c r="R7" s="9"/>
      <c r="S7" s="38"/>
      <c r="T7" s="9"/>
      <c r="U7" s="9"/>
      <c r="V7" s="9"/>
      <c r="W7" s="9">
        <f t="shared" ref="W7:W35" si="4">T7+U7+V7</f>
        <v>0</v>
      </c>
      <c r="X7" s="9"/>
      <c r="Y7" s="9">
        <f t="shared" ref="Y7:Y35" si="5">X7-W7</f>
        <v>0</v>
      </c>
      <c r="Z7" s="9"/>
      <c r="AA7" s="38"/>
      <c r="AB7" s="9"/>
      <c r="AC7" s="9"/>
      <c r="AD7" s="9"/>
      <c r="AE7" s="9">
        <f t="shared" ref="AE7:AE35" si="6">AB7+AC7+AD7</f>
        <v>0</v>
      </c>
      <c r="AF7" s="9"/>
      <c r="AG7" s="9">
        <f t="shared" ref="AG7:AG35" si="7">AF7-AE7</f>
        <v>0</v>
      </c>
      <c r="AH7" s="9"/>
      <c r="AI7" s="38"/>
      <c r="AJ7" s="9"/>
      <c r="AK7" s="9"/>
      <c r="AL7" s="9"/>
      <c r="AM7" s="9">
        <f t="shared" ref="AM7:AM35" si="8">AJ7+AK7+AL7</f>
        <v>0</v>
      </c>
      <c r="AN7" s="9"/>
      <c r="AO7" s="9">
        <f t="shared" ref="AO7:AO35" si="9">AN7-AM7</f>
        <v>0</v>
      </c>
      <c r="AP7" s="9"/>
      <c r="AQ7" s="38"/>
      <c r="AR7" s="9"/>
      <c r="AS7" s="9"/>
      <c r="AT7" s="9"/>
      <c r="AU7" s="9">
        <f t="shared" ref="AU7:AU35" si="10">AR7+AS7+AT7</f>
        <v>0</v>
      </c>
      <c r="AV7" s="9"/>
      <c r="AW7" s="9">
        <f t="shared" ref="AW7:AW35" si="11">AV7-AU7</f>
        <v>0</v>
      </c>
      <c r="AX7" s="9"/>
      <c r="AY7" s="38"/>
      <c r="AZ7" s="9"/>
      <c r="BA7" s="9"/>
      <c r="BB7" s="9"/>
      <c r="BC7" s="9">
        <f t="shared" ref="BC7:BC35" si="12">AZ7+BA7+BB7</f>
        <v>0</v>
      </c>
      <c r="BD7" s="9"/>
      <c r="BE7" s="9">
        <f t="shared" ref="BE7:BE35" si="13">BD7-BC7</f>
        <v>0</v>
      </c>
      <c r="BF7" s="9"/>
      <c r="BG7" s="38"/>
      <c r="BH7" s="9"/>
      <c r="BI7" s="9"/>
      <c r="BJ7" s="9"/>
      <c r="BK7" s="9">
        <f t="shared" ref="BK7:BK35" si="14">BH7+BI7+BJ7</f>
        <v>0</v>
      </c>
      <c r="BL7" s="9"/>
      <c r="BM7" s="9">
        <f t="shared" ref="BM7:BM35" si="15">BL7-BK7</f>
        <v>0</v>
      </c>
      <c r="BN7" s="9"/>
      <c r="BO7" s="38"/>
      <c r="BP7" s="9"/>
      <c r="BQ7" s="9"/>
      <c r="BR7" s="9"/>
      <c r="BS7" s="9">
        <f t="shared" ref="BS7:BS35" si="16">BP7+BQ7+BR7</f>
        <v>0</v>
      </c>
      <c r="BT7" s="9"/>
      <c r="BU7" s="9">
        <f t="shared" ref="BU7:BU35" si="17">BT7-BS7</f>
        <v>0</v>
      </c>
      <c r="BV7" s="9"/>
      <c r="BW7" s="38"/>
      <c r="BX7" s="9"/>
      <c r="BY7" s="9"/>
      <c r="BZ7" s="9"/>
      <c r="CA7" s="9">
        <f t="shared" ref="CA7:CA35" si="18">BX7+BY7+BZ7</f>
        <v>0</v>
      </c>
      <c r="CB7" s="9"/>
      <c r="CC7" s="9">
        <f t="shared" ref="CC7:CC35" si="19">CB7-CA7</f>
        <v>0</v>
      </c>
      <c r="CD7" s="9"/>
      <c r="CE7" s="38"/>
      <c r="CF7" s="9"/>
      <c r="CG7" s="9"/>
      <c r="CH7" s="9"/>
      <c r="CI7" s="9">
        <f t="shared" ref="CI7:CI35" si="20">CF7+CG7+CH7</f>
        <v>0</v>
      </c>
      <c r="CJ7" s="9"/>
      <c r="CK7" s="9">
        <f t="shared" ref="CK7:CK35" si="21">CJ7-CI7</f>
        <v>0</v>
      </c>
      <c r="CL7" s="9"/>
      <c r="CM7" s="38"/>
      <c r="CN7" s="9"/>
      <c r="CO7" s="9"/>
      <c r="CP7" s="9"/>
      <c r="CQ7" s="9">
        <f t="shared" ref="CQ7:CQ35" si="22">CN7+CO7+CP7</f>
        <v>0</v>
      </c>
      <c r="CR7" s="9"/>
      <c r="CS7" s="9">
        <f t="shared" ref="CS7:CS35" si="23">CR7-CQ7</f>
        <v>0</v>
      </c>
      <c r="CT7" s="9"/>
      <c r="CU7" s="38"/>
      <c r="CV7" s="9"/>
      <c r="CW7" s="9"/>
      <c r="CX7" s="9"/>
      <c r="CY7" s="9">
        <f t="shared" ref="CY7:CY35" si="24">CV7+CW7+CX7</f>
        <v>0</v>
      </c>
      <c r="CZ7" s="9"/>
      <c r="DA7" s="9">
        <f t="shared" ref="DA7:DA35" si="25">CZ7-CY7</f>
        <v>0</v>
      </c>
      <c r="DB7" s="9"/>
      <c r="DC7" s="38"/>
      <c r="DD7" s="9"/>
      <c r="DE7" s="9"/>
      <c r="DF7" s="9"/>
      <c r="DG7" s="9">
        <f t="shared" ref="DG7:DG35" si="26">DD7+DE7+DF7</f>
        <v>0</v>
      </c>
      <c r="DH7" s="9"/>
      <c r="DI7" s="9">
        <f t="shared" ref="DI7:DI35" si="27">DH7-DG7</f>
        <v>0</v>
      </c>
      <c r="DJ7" s="9"/>
      <c r="DK7" s="38"/>
      <c r="DL7" s="9"/>
      <c r="DM7" s="9"/>
      <c r="DN7" s="9"/>
      <c r="DO7" s="9">
        <f t="shared" ref="DO7:DO35" si="28">DL7+DM7+DN7</f>
        <v>0</v>
      </c>
      <c r="DP7" s="9"/>
      <c r="DQ7" s="9">
        <f t="shared" ref="DQ7:DQ35" si="29">DP7-DO7</f>
        <v>0</v>
      </c>
      <c r="DR7" s="9"/>
      <c r="DS7" s="38"/>
      <c r="DT7" s="9"/>
      <c r="DU7" s="9"/>
      <c r="DV7" s="9"/>
      <c r="DW7" s="9">
        <f t="shared" ref="DW7:DW35" si="30">DT7+DU7+DV7</f>
        <v>0</v>
      </c>
      <c r="DX7" s="9"/>
      <c r="DY7" s="9">
        <f t="shared" ref="DY7:DY35" si="31">DX7-DW7</f>
        <v>0</v>
      </c>
      <c r="DZ7" s="9"/>
      <c r="EA7" s="38"/>
      <c r="EB7" s="9"/>
      <c r="EC7" s="9"/>
      <c r="ED7" s="9"/>
      <c r="EE7" s="9">
        <f t="shared" ref="EE7:EE35" si="32">EB7+EC7+ED7</f>
        <v>0</v>
      </c>
      <c r="EF7" s="9"/>
      <c r="EG7" s="9">
        <f t="shared" ref="EG7:EG35" si="33">EF7-EE7</f>
        <v>0</v>
      </c>
      <c r="EH7" s="9"/>
      <c r="EI7" s="38"/>
      <c r="EJ7" s="9"/>
      <c r="EK7" s="9"/>
      <c r="EL7" s="9"/>
      <c r="EM7" s="9">
        <f t="shared" ref="EM7:EM35" si="34">EJ7+EK7+EL7</f>
        <v>0</v>
      </c>
      <c r="EN7" s="9"/>
      <c r="EO7" s="9">
        <f t="shared" ref="EO7:EO35" si="35">EN7-EM7</f>
        <v>0</v>
      </c>
      <c r="EP7" s="9"/>
      <c r="EQ7" s="32"/>
      <c r="ER7" s="221">
        <f t="shared" ref="ER7:ER35" si="36">H7+P7+X7+AN7+AV7+BD7+BL7+BT7+CB7+CJ7+CR7+CZ7+DH7+DP7+DX7+EF7+EN7</f>
        <v>0</v>
      </c>
      <c r="ES7" s="221">
        <f t="shared" ref="ES7:ES35" si="37">D7+L7+T7+AB7+AJ7+AR7+AZ7+BH7+BP7+BX7+CF7+CN7+CV7+DD7+DL7+DT7+EB7+EJ7</f>
        <v>0</v>
      </c>
      <c r="ET7" s="221">
        <f t="shared" ref="ET7:ET35" si="38">E7+U7+AC7+AK7+AS7+BA7+BI7+BQ7+BY7+CG7+CO7+CW7+DE7+DM7+DU7+EC7+EK7</f>
        <v>0</v>
      </c>
    </row>
    <row r="8" spans="2:150" x14ac:dyDescent="0.2">
      <c r="B8" s="39">
        <v>43254</v>
      </c>
      <c r="C8" s="40"/>
      <c r="D8" s="9"/>
      <c r="E8" s="9"/>
      <c r="F8" s="9"/>
      <c r="G8" s="9">
        <f t="shared" si="0"/>
        <v>0</v>
      </c>
      <c r="H8" s="9"/>
      <c r="I8" s="9">
        <f t="shared" si="1"/>
        <v>0</v>
      </c>
      <c r="J8" s="9"/>
      <c r="K8" s="38"/>
      <c r="L8" s="9"/>
      <c r="M8" s="9"/>
      <c r="N8" s="9"/>
      <c r="O8" s="9">
        <f t="shared" si="2"/>
        <v>0</v>
      </c>
      <c r="P8" s="9"/>
      <c r="Q8" s="9">
        <f t="shared" si="3"/>
        <v>0</v>
      </c>
      <c r="R8" s="9"/>
      <c r="S8" s="38"/>
      <c r="T8" s="9"/>
      <c r="U8" s="9"/>
      <c r="V8" s="9"/>
      <c r="W8" s="9">
        <f t="shared" si="4"/>
        <v>0</v>
      </c>
      <c r="X8" s="9"/>
      <c r="Y8" s="9">
        <f t="shared" si="5"/>
        <v>0</v>
      </c>
      <c r="Z8" s="9"/>
      <c r="AA8" s="38"/>
      <c r="AB8" s="9"/>
      <c r="AC8" s="9"/>
      <c r="AD8" s="9"/>
      <c r="AE8" s="9">
        <f t="shared" si="6"/>
        <v>0</v>
      </c>
      <c r="AF8" s="9"/>
      <c r="AG8" s="9">
        <f t="shared" si="7"/>
        <v>0</v>
      </c>
      <c r="AH8" s="9"/>
      <c r="AI8" s="38"/>
      <c r="AJ8" s="9"/>
      <c r="AK8" s="9"/>
      <c r="AL8" s="9"/>
      <c r="AM8" s="9">
        <f t="shared" si="8"/>
        <v>0</v>
      </c>
      <c r="AN8" s="9"/>
      <c r="AO8" s="9">
        <f t="shared" si="9"/>
        <v>0</v>
      </c>
      <c r="AP8" s="9"/>
      <c r="AQ8" s="38"/>
      <c r="AR8" s="9"/>
      <c r="AS8" s="9"/>
      <c r="AT8" s="9"/>
      <c r="AU8" s="9">
        <f t="shared" si="10"/>
        <v>0</v>
      </c>
      <c r="AV8" s="9"/>
      <c r="AW8" s="9">
        <f t="shared" si="11"/>
        <v>0</v>
      </c>
      <c r="AX8" s="9"/>
      <c r="AY8" s="38"/>
      <c r="AZ8" s="9"/>
      <c r="BA8" s="9"/>
      <c r="BB8" s="9"/>
      <c r="BC8" s="9">
        <f t="shared" si="12"/>
        <v>0</v>
      </c>
      <c r="BD8" s="9"/>
      <c r="BE8" s="9">
        <f t="shared" si="13"/>
        <v>0</v>
      </c>
      <c r="BF8" s="9"/>
      <c r="BG8" s="38"/>
      <c r="BH8" s="9"/>
      <c r="BI8" s="9"/>
      <c r="BJ8" s="9"/>
      <c r="BK8" s="9">
        <f t="shared" si="14"/>
        <v>0</v>
      </c>
      <c r="BL8" s="9"/>
      <c r="BM8" s="9">
        <f t="shared" si="15"/>
        <v>0</v>
      </c>
      <c r="BN8" s="9"/>
      <c r="BO8" s="38"/>
      <c r="BP8" s="9"/>
      <c r="BQ8" s="9"/>
      <c r="BR8" s="9"/>
      <c r="BS8" s="9">
        <f t="shared" si="16"/>
        <v>0</v>
      </c>
      <c r="BT8" s="9"/>
      <c r="BU8" s="9">
        <f t="shared" si="17"/>
        <v>0</v>
      </c>
      <c r="BV8" s="9"/>
      <c r="BW8" s="38"/>
      <c r="BX8" s="9"/>
      <c r="BY8" s="9"/>
      <c r="BZ8" s="9"/>
      <c r="CA8" s="9">
        <f t="shared" si="18"/>
        <v>0</v>
      </c>
      <c r="CB8" s="9"/>
      <c r="CC8" s="9">
        <f t="shared" si="19"/>
        <v>0</v>
      </c>
      <c r="CD8" s="9"/>
      <c r="CE8" s="38"/>
      <c r="CF8" s="9"/>
      <c r="CG8" s="9"/>
      <c r="CH8" s="9"/>
      <c r="CI8" s="9">
        <f t="shared" si="20"/>
        <v>0</v>
      </c>
      <c r="CJ8" s="9"/>
      <c r="CK8" s="9">
        <f t="shared" si="21"/>
        <v>0</v>
      </c>
      <c r="CL8" s="9"/>
      <c r="CM8" s="38"/>
      <c r="CN8" s="9"/>
      <c r="CO8" s="9"/>
      <c r="CP8" s="9"/>
      <c r="CQ8" s="9">
        <f t="shared" si="22"/>
        <v>0</v>
      </c>
      <c r="CR8" s="9"/>
      <c r="CS8" s="9">
        <f t="shared" si="23"/>
        <v>0</v>
      </c>
      <c r="CT8" s="9"/>
      <c r="CU8" s="38"/>
      <c r="CV8" s="9"/>
      <c r="CW8" s="9"/>
      <c r="CX8" s="9"/>
      <c r="CY8" s="9">
        <f t="shared" si="24"/>
        <v>0</v>
      </c>
      <c r="CZ8" s="9"/>
      <c r="DA8" s="9">
        <f t="shared" si="25"/>
        <v>0</v>
      </c>
      <c r="DB8" s="9"/>
      <c r="DC8" s="38"/>
      <c r="DD8" s="9"/>
      <c r="DE8" s="9"/>
      <c r="DF8" s="9"/>
      <c r="DG8" s="9">
        <f t="shared" si="26"/>
        <v>0</v>
      </c>
      <c r="DH8" s="9"/>
      <c r="DI8" s="9">
        <f t="shared" si="27"/>
        <v>0</v>
      </c>
      <c r="DJ8" s="9"/>
      <c r="DK8" s="38"/>
      <c r="DL8" s="9"/>
      <c r="DM8" s="9"/>
      <c r="DN8" s="9"/>
      <c r="DO8" s="9">
        <f t="shared" si="28"/>
        <v>0</v>
      </c>
      <c r="DP8" s="9"/>
      <c r="DQ8" s="9">
        <f t="shared" si="29"/>
        <v>0</v>
      </c>
      <c r="DR8" s="9"/>
      <c r="DS8" s="38"/>
      <c r="DT8" s="9"/>
      <c r="DU8" s="9"/>
      <c r="DV8" s="9"/>
      <c r="DW8" s="9">
        <f t="shared" si="30"/>
        <v>0</v>
      </c>
      <c r="DX8" s="9"/>
      <c r="DY8" s="9">
        <f t="shared" si="31"/>
        <v>0</v>
      </c>
      <c r="DZ8" s="9"/>
      <c r="EA8" s="38"/>
      <c r="EB8" s="9"/>
      <c r="EC8" s="9"/>
      <c r="ED8" s="9"/>
      <c r="EE8" s="9">
        <f t="shared" si="32"/>
        <v>0</v>
      </c>
      <c r="EF8" s="9"/>
      <c r="EG8" s="9">
        <f t="shared" si="33"/>
        <v>0</v>
      </c>
      <c r="EH8" s="9"/>
      <c r="EI8" s="38"/>
      <c r="EJ8" s="9"/>
      <c r="EK8" s="9"/>
      <c r="EL8" s="9"/>
      <c r="EM8" s="9">
        <f t="shared" si="34"/>
        <v>0</v>
      </c>
      <c r="EN8" s="9"/>
      <c r="EO8" s="9">
        <f t="shared" si="35"/>
        <v>0</v>
      </c>
      <c r="EP8" s="9"/>
      <c r="EQ8" s="32"/>
      <c r="ER8" s="221">
        <f t="shared" si="36"/>
        <v>0</v>
      </c>
      <c r="ES8" s="221">
        <f t="shared" si="37"/>
        <v>0</v>
      </c>
      <c r="ET8" s="221">
        <f t="shared" si="38"/>
        <v>0</v>
      </c>
    </row>
    <row r="9" spans="2:150" x14ac:dyDescent="0.2">
      <c r="B9" s="39">
        <v>43255</v>
      </c>
      <c r="C9" s="40"/>
      <c r="D9" s="9"/>
      <c r="E9" s="9"/>
      <c r="F9" s="9"/>
      <c r="G9" s="9">
        <f t="shared" si="0"/>
        <v>0</v>
      </c>
      <c r="H9" s="9"/>
      <c r="I9" s="9">
        <f t="shared" si="1"/>
        <v>0</v>
      </c>
      <c r="J9" s="9"/>
      <c r="K9" s="38"/>
      <c r="L9" s="9"/>
      <c r="M9" s="9"/>
      <c r="N9" s="9"/>
      <c r="O9" s="9">
        <f t="shared" si="2"/>
        <v>0</v>
      </c>
      <c r="P9" s="9"/>
      <c r="Q9" s="9">
        <f t="shared" si="3"/>
        <v>0</v>
      </c>
      <c r="R9" s="9"/>
      <c r="S9" s="38"/>
      <c r="T9" s="9"/>
      <c r="U9" s="9"/>
      <c r="V9" s="9"/>
      <c r="W9" s="9">
        <f t="shared" si="4"/>
        <v>0</v>
      </c>
      <c r="X9" s="9"/>
      <c r="Y9" s="9">
        <f t="shared" si="5"/>
        <v>0</v>
      </c>
      <c r="Z9" s="9"/>
      <c r="AA9" s="38"/>
      <c r="AB9" s="9"/>
      <c r="AC9" s="9"/>
      <c r="AD9" s="9"/>
      <c r="AE9" s="9">
        <f t="shared" si="6"/>
        <v>0</v>
      </c>
      <c r="AF9" s="9"/>
      <c r="AG9" s="9">
        <f t="shared" si="7"/>
        <v>0</v>
      </c>
      <c r="AH9" s="9"/>
      <c r="AI9" s="38"/>
      <c r="AJ9" s="9"/>
      <c r="AK9" s="9"/>
      <c r="AL9" s="9"/>
      <c r="AM9" s="9">
        <f t="shared" si="8"/>
        <v>0</v>
      </c>
      <c r="AN9" s="9"/>
      <c r="AO9" s="9">
        <f t="shared" si="9"/>
        <v>0</v>
      </c>
      <c r="AP9" s="9"/>
      <c r="AQ9" s="38"/>
      <c r="AR9" s="9"/>
      <c r="AS9" s="9"/>
      <c r="AT9" s="9"/>
      <c r="AU9" s="9">
        <f t="shared" si="10"/>
        <v>0</v>
      </c>
      <c r="AV9" s="9"/>
      <c r="AW9" s="9">
        <f t="shared" si="11"/>
        <v>0</v>
      </c>
      <c r="AX9" s="9"/>
      <c r="AY9" s="38"/>
      <c r="AZ9" s="9"/>
      <c r="BA9" s="9"/>
      <c r="BB9" s="9"/>
      <c r="BC9" s="9">
        <f t="shared" si="12"/>
        <v>0</v>
      </c>
      <c r="BD9" s="9"/>
      <c r="BE9" s="9">
        <f t="shared" si="13"/>
        <v>0</v>
      </c>
      <c r="BF9" s="9"/>
      <c r="BG9" s="38"/>
      <c r="BH9" s="9"/>
      <c r="BI9" s="9"/>
      <c r="BJ9" s="9"/>
      <c r="BK9" s="9">
        <f t="shared" si="14"/>
        <v>0</v>
      </c>
      <c r="BL9" s="9"/>
      <c r="BM9" s="9">
        <f t="shared" si="15"/>
        <v>0</v>
      </c>
      <c r="BN9" s="9"/>
      <c r="BO9" s="38"/>
      <c r="BP9" s="9"/>
      <c r="BQ9" s="9"/>
      <c r="BR9" s="9"/>
      <c r="BS9" s="9">
        <f t="shared" si="16"/>
        <v>0</v>
      </c>
      <c r="BT9" s="9"/>
      <c r="BU9" s="9">
        <f t="shared" si="17"/>
        <v>0</v>
      </c>
      <c r="BV9" s="9"/>
      <c r="BW9" s="38"/>
      <c r="BX9" s="9"/>
      <c r="BY9" s="9"/>
      <c r="BZ9" s="9"/>
      <c r="CA9" s="9">
        <f t="shared" si="18"/>
        <v>0</v>
      </c>
      <c r="CB9" s="9"/>
      <c r="CC9" s="9">
        <f t="shared" si="19"/>
        <v>0</v>
      </c>
      <c r="CD9" s="9"/>
      <c r="CE9" s="38"/>
      <c r="CF9" s="9"/>
      <c r="CG9" s="9"/>
      <c r="CH9" s="9"/>
      <c r="CI9" s="9">
        <f t="shared" si="20"/>
        <v>0</v>
      </c>
      <c r="CJ9" s="9"/>
      <c r="CK9" s="9">
        <f t="shared" si="21"/>
        <v>0</v>
      </c>
      <c r="CL9" s="9"/>
      <c r="CM9" s="38"/>
      <c r="CN9" s="9"/>
      <c r="CO9" s="9"/>
      <c r="CP9" s="9"/>
      <c r="CQ9" s="9">
        <f t="shared" si="22"/>
        <v>0</v>
      </c>
      <c r="CR9" s="9"/>
      <c r="CS9" s="9">
        <f t="shared" si="23"/>
        <v>0</v>
      </c>
      <c r="CT9" s="9"/>
      <c r="CU9" s="38"/>
      <c r="CV9" s="9"/>
      <c r="CW9" s="9"/>
      <c r="CX9" s="9"/>
      <c r="CY9" s="9">
        <f t="shared" si="24"/>
        <v>0</v>
      </c>
      <c r="CZ9" s="9"/>
      <c r="DA9" s="9">
        <f t="shared" si="25"/>
        <v>0</v>
      </c>
      <c r="DB9" s="9"/>
      <c r="DC9" s="38"/>
      <c r="DD9" s="9"/>
      <c r="DE9" s="9"/>
      <c r="DF9" s="9"/>
      <c r="DG9" s="9">
        <f t="shared" si="26"/>
        <v>0</v>
      </c>
      <c r="DH9" s="9"/>
      <c r="DI9" s="9">
        <f t="shared" si="27"/>
        <v>0</v>
      </c>
      <c r="DJ9" s="9"/>
      <c r="DK9" s="38"/>
      <c r="DL9" s="9"/>
      <c r="DM9" s="9"/>
      <c r="DN9" s="9"/>
      <c r="DO9" s="9">
        <f t="shared" si="28"/>
        <v>0</v>
      </c>
      <c r="DP9" s="9"/>
      <c r="DQ9" s="9">
        <f t="shared" si="29"/>
        <v>0</v>
      </c>
      <c r="DR9" s="9"/>
      <c r="DS9" s="38"/>
      <c r="DT9" s="9"/>
      <c r="DU9" s="9"/>
      <c r="DV9" s="9"/>
      <c r="DW9" s="9">
        <f t="shared" si="30"/>
        <v>0</v>
      </c>
      <c r="DX9" s="9"/>
      <c r="DY9" s="9">
        <f t="shared" si="31"/>
        <v>0</v>
      </c>
      <c r="DZ9" s="9"/>
      <c r="EA9" s="38"/>
      <c r="EB9" s="9"/>
      <c r="EC9" s="9"/>
      <c r="ED9" s="9"/>
      <c r="EE9" s="9">
        <f t="shared" si="32"/>
        <v>0</v>
      </c>
      <c r="EF9" s="9"/>
      <c r="EG9" s="9">
        <f t="shared" si="33"/>
        <v>0</v>
      </c>
      <c r="EH9" s="9"/>
      <c r="EI9" s="38"/>
      <c r="EJ9" s="9"/>
      <c r="EK9" s="9"/>
      <c r="EL9" s="9"/>
      <c r="EM9" s="9">
        <f t="shared" si="34"/>
        <v>0</v>
      </c>
      <c r="EN9" s="9"/>
      <c r="EO9" s="9">
        <f t="shared" si="35"/>
        <v>0</v>
      </c>
      <c r="EP9" s="9"/>
      <c r="EQ9" s="32"/>
      <c r="ER9" s="221">
        <f t="shared" si="36"/>
        <v>0</v>
      </c>
      <c r="ES9" s="221">
        <f t="shared" si="37"/>
        <v>0</v>
      </c>
      <c r="ET9" s="221">
        <f t="shared" si="38"/>
        <v>0</v>
      </c>
    </row>
    <row r="10" spans="2:150" x14ac:dyDescent="0.2">
      <c r="B10" s="39">
        <v>43256</v>
      </c>
      <c r="C10" s="40"/>
      <c r="D10" s="9"/>
      <c r="E10" s="9"/>
      <c r="F10" s="9"/>
      <c r="G10" s="9">
        <f t="shared" si="0"/>
        <v>0</v>
      </c>
      <c r="H10" s="9"/>
      <c r="I10" s="9">
        <f t="shared" si="1"/>
        <v>0</v>
      </c>
      <c r="J10" s="9"/>
      <c r="K10" s="38"/>
      <c r="L10" s="9"/>
      <c r="M10" s="9"/>
      <c r="N10" s="9"/>
      <c r="O10" s="9">
        <f t="shared" si="2"/>
        <v>0</v>
      </c>
      <c r="P10" s="9"/>
      <c r="Q10" s="9">
        <f t="shared" si="3"/>
        <v>0</v>
      </c>
      <c r="R10" s="9"/>
      <c r="S10" s="38"/>
      <c r="T10" s="9"/>
      <c r="U10" s="9"/>
      <c r="V10" s="9"/>
      <c r="W10" s="9">
        <f t="shared" si="4"/>
        <v>0</v>
      </c>
      <c r="X10" s="9"/>
      <c r="Y10" s="9">
        <f t="shared" si="5"/>
        <v>0</v>
      </c>
      <c r="Z10" s="9"/>
      <c r="AA10" s="38"/>
      <c r="AB10" s="9"/>
      <c r="AC10" s="9"/>
      <c r="AD10" s="9"/>
      <c r="AE10" s="9">
        <f t="shared" si="6"/>
        <v>0</v>
      </c>
      <c r="AF10" s="9"/>
      <c r="AG10" s="9">
        <f t="shared" si="7"/>
        <v>0</v>
      </c>
      <c r="AH10" s="9"/>
      <c r="AI10" s="38"/>
      <c r="AJ10" s="9"/>
      <c r="AK10" s="9"/>
      <c r="AL10" s="9"/>
      <c r="AM10" s="9">
        <f t="shared" si="8"/>
        <v>0</v>
      </c>
      <c r="AN10" s="9"/>
      <c r="AO10" s="9">
        <f t="shared" si="9"/>
        <v>0</v>
      </c>
      <c r="AP10" s="9"/>
      <c r="AQ10" s="38"/>
      <c r="AR10" s="9"/>
      <c r="AS10" s="9"/>
      <c r="AT10" s="9"/>
      <c r="AU10" s="9">
        <f t="shared" si="10"/>
        <v>0</v>
      </c>
      <c r="AV10" s="9"/>
      <c r="AW10" s="9">
        <f t="shared" si="11"/>
        <v>0</v>
      </c>
      <c r="AX10" s="9"/>
      <c r="AY10" s="38"/>
      <c r="AZ10" s="9"/>
      <c r="BA10" s="9"/>
      <c r="BB10" s="9"/>
      <c r="BC10" s="9">
        <f t="shared" si="12"/>
        <v>0</v>
      </c>
      <c r="BD10" s="9"/>
      <c r="BE10" s="9">
        <f t="shared" si="13"/>
        <v>0</v>
      </c>
      <c r="BF10" s="9"/>
      <c r="BG10" s="38"/>
      <c r="BH10" s="9"/>
      <c r="BI10" s="9"/>
      <c r="BJ10" s="9"/>
      <c r="BK10" s="9">
        <f t="shared" si="14"/>
        <v>0</v>
      </c>
      <c r="BL10" s="9"/>
      <c r="BM10" s="9">
        <f t="shared" si="15"/>
        <v>0</v>
      </c>
      <c r="BN10" s="9"/>
      <c r="BO10" s="38"/>
      <c r="BP10" s="9"/>
      <c r="BQ10" s="9"/>
      <c r="BR10" s="9"/>
      <c r="BS10" s="9">
        <f t="shared" si="16"/>
        <v>0</v>
      </c>
      <c r="BT10" s="9"/>
      <c r="BU10" s="9">
        <f t="shared" si="17"/>
        <v>0</v>
      </c>
      <c r="BV10" s="9"/>
      <c r="BW10" s="38"/>
      <c r="BX10" s="9"/>
      <c r="BY10" s="9"/>
      <c r="BZ10" s="9"/>
      <c r="CA10" s="9">
        <f t="shared" si="18"/>
        <v>0</v>
      </c>
      <c r="CB10" s="9"/>
      <c r="CC10" s="9">
        <f t="shared" si="19"/>
        <v>0</v>
      </c>
      <c r="CD10" s="9"/>
      <c r="CE10" s="38"/>
      <c r="CF10" s="9"/>
      <c r="CG10" s="9"/>
      <c r="CH10" s="9"/>
      <c r="CI10" s="9">
        <f t="shared" si="20"/>
        <v>0</v>
      </c>
      <c r="CJ10" s="9"/>
      <c r="CK10" s="9">
        <f t="shared" si="21"/>
        <v>0</v>
      </c>
      <c r="CL10" s="9"/>
      <c r="CM10" s="38"/>
      <c r="CN10" s="9"/>
      <c r="CO10" s="9"/>
      <c r="CP10" s="9"/>
      <c r="CQ10" s="9">
        <f t="shared" si="22"/>
        <v>0</v>
      </c>
      <c r="CR10" s="9"/>
      <c r="CS10" s="9">
        <f t="shared" si="23"/>
        <v>0</v>
      </c>
      <c r="CT10" s="9"/>
      <c r="CU10" s="38"/>
      <c r="CV10" s="9"/>
      <c r="CW10" s="9"/>
      <c r="CX10" s="9"/>
      <c r="CY10" s="9">
        <f t="shared" si="24"/>
        <v>0</v>
      </c>
      <c r="CZ10" s="9"/>
      <c r="DA10" s="9">
        <f t="shared" si="25"/>
        <v>0</v>
      </c>
      <c r="DB10" s="9"/>
      <c r="DC10" s="38"/>
      <c r="DD10" s="9"/>
      <c r="DE10" s="9"/>
      <c r="DF10" s="9"/>
      <c r="DG10" s="9">
        <f t="shared" si="26"/>
        <v>0</v>
      </c>
      <c r="DH10" s="9"/>
      <c r="DI10" s="9">
        <f t="shared" si="27"/>
        <v>0</v>
      </c>
      <c r="DJ10" s="9"/>
      <c r="DK10" s="38"/>
      <c r="DL10" s="9"/>
      <c r="DM10" s="9"/>
      <c r="DN10" s="9"/>
      <c r="DO10" s="9">
        <f t="shared" si="28"/>
        <v>0</v>
      </c>
      <c r="DP10" s="9"/>
      <c r="DQ10" s="9">
        <f t="shared" si="29"/>
        <v>0</v>
      </c>
      <c r="DR10" s="9"/>
      <c r="DS10" s="38"/>
      <c r="DT10" s="9"/>
      <c r="DU10" s="9"/>
      <c r="DV10" s="9"/>
      <c r="DW10" s="9">
        <f t="shared" si="30"/>
        <v>0</v>
      </c>
      <c r="DX10" s="9"/>
      <c r="DY10" s="9">
        <f t="shared" si="31"/>
        <v>0</v>
      </c>
      <c r="DZ10" s="9"/>
      <c r="EA10" s="38"/>
      <c r="EB10" s="9"/>
      <c r="EC10" s="9"/>
      <c r="ED10" s="9"/>
      <c r="EE10" s="9">
        <f t="shared" si="32"/>
        <v>0</v>
      </c>
      <c r="EF10" s="9"/>
      <c r="EG10" s="9">
        <f t="shared" si="33"/>
        <v>0</v>
      </c>
      <c r="EH10" s="9"/>
      <c r="EI10" s="38"/>
      <c r="EJ10" s="9"/>
      <c r="EK10" s="9"/>
      <c r="EL10" s="9"/>
      <c r="EM10" s="9">
        <f t="shared" si="34"/>
        <v>0</v>
      </c>
      <c r="EN10" s="9"/>
      <c r="EO10" s="9">
        <f t="shared" si="35"/>
        <v>0</v>
      </c>
      <c r="EP10" s="9"/>
      <c r="EQ10" s="32"/>
      <c r="ER10" s="221">
        <f t="shared" si="36"/>
        <v>0</v>
      </c>
      <c r="ES10" s="221">
        <f t="shared" si="37"/>
        <v>0</v>
      </c>
      <c r="ET10" s="221">
        <f t="shared" si="38"/>
        <v>0</v>
      </c>
    </row>
    <row r="11" spans="2:150" x14ac:dyDescent="0.2">
      <c r="B11" s="39">
        <v>43257</v>
      </c>
      <c r="C11" s="40"/>
      <c r="D11" s="9"/>
      <c r="E11" s="9"/>
      <c r="F11" s="9"/>
      <c r="G11" s="9">
        <f t="shared" si="0"/>
        <v>0</v>
      </c>
      <c r="H11" s="9"/>
      <c r="I11" s="9">
        <f t="shared" si="1"/>
        <v>0</v>
      </c>
      <c r="J11" s="9"/>
      <c r="K11" s="38"/>
      <c r="L11" s="9"/>
      <c r="M11" s="9"/>
      <c r="N11" s="9"/>
      <c r="O11" s="9">
        <f t="shared" si="2"/>
        <v>0</v>
      </c>
      <c r="P11" s="9"/>
      <c r="Q11" s="9">
        <f t="shared" si="3"/>
        <v>0</v>
      </c>
      <c r="R11" s="9"/>
      <c r="S11" s="38"/>
      <c r="T11" s="9"/>
      <c r="U11" s="9"/>
      <c r="V11" s="9"/>
      <c r="W11" s="9">
        <f t="shared" si="4"/>
        <v>0</v>
      </c>
      <c r="X11" s="9"/>
      <c r="Y11" s="9">
        <f t="shared" si="5"/>
        <v>0</v>
      </c>
      <c r="Z11" s="9"/>
      <c r="AA11" s="38"/>
      <c r="AB11" s="9"/>
      <c r="AC11" s="9"/>
      <c r="AD11" s="9"/>
      <c r="AE11" s="9">
        <f t="shared" si="6"/>
        <v>0</v>
      </c>
      <c r="AF11" s="9"/>
      <c r="AG11" s="9">
        <f t="shared" si="7"/>
        <v>0</v>
      </c>
      <c r="AH11" s="9"/>
      <c r="AI11" s="38"/>
      <c r="AJ11" s="9"/>
      <c r="AK11" s="9"/>
      <c r="AL11" s="9"/>
      <c r="AM11" s="9">
        <f t="shared" si="8"/>
        <v>0</v>
      </c>
      <c r="AN11" s="9"/>
      <c r="AO11" s="9">
        <f t="shared" si="9"/>
        <v>0</v>
      </c>
      <c r="AP11" s="9"/>
      <c r="AQ11" s="38"/>
      <c r="AR11" s="9"/>
      <c r="AS11" s="9"/>
      <c r="AT11" s="9"/>
      <c r="AU11" s="9">
        <f t="shared" si="10"/>
        <v>0</v>
      </c>
      <c r="AV11" s="9"/>
      <c r="AW11" s="9">
        <f t="shared" si="11"/>
        <v>0</v>
      </c>
      <c r="AX11" s="9"/>
      <c r="AY11" s="38"/>
      <c r="AZ11" s="9"/>
      <c r="BA11" s="9"/>
      <c r="BB11" s="9"/>
      <c r="BC11" s="9">
        <f t="shared" si="12"/>
        <v>0</v>
      </c>
      <c r="BD11" s="9"/>
      <c r="BE11" s="9">
        <f t="shared" si="13"/>
        <v>0</v>
      </c>
      <c r="BF11" s="9"/>
      <c r="BG11" s="38"/>
      <c r="BH11" s="9"/>
      <c r="BI11" s="9"/>
      <c r="BJ11" s="9"/>
      <c r="BK11" s="9">
        <f t="shared" si="14"/>
        <v>0</v>
      </c>
      <c r="BL11" s="9"/>
      <c r="BM11" s="9">
        <f t="shared" si="15"/>
        <v>0</v>
      </c>
      <c r="BN11" s="9"/>
      <c r="BO11" s="38"/>
      <c r="BP11" s="9"/>
      <c r="BQ11" s="9"/>
      <c r="BR11" s="9"/>
      <c r="BS11" s="9">
        <f t="shared" si="16"/>
        <v>0</v>
      </c>
      <c r="BT11" s="9"/>
      <c r="BU11" s="9">
        <f t="shared" si="17"/>
        <v>0</v>
      </c>
      <c r="BV11" s="9"/>
      <c r="BW11" s="38"/>
      <c r="BX11" s="9"/>
      <c r="BY11" s="9"/>
      <c r="BZ11" s="9"/>
      <c r="CA11" s="9">
        <f t="shared" si="18"/>
        <v>0</v>
      </c>
      <c r="CB11" s="9"/>
      <c r="CC11" s="9">
        <f t="shared" si="19"/>
        <v>0</v>
      </c>
      <c r="CD11" s="9"/>
      <c r="CE11" s="38"/>
      <c r="CF11" s="9"/>
      <c r="CG11" s="9"/>
      <c r="CH11" s="9"/>
      <c r="CI11" s="9">
        <f t="shared" si="20"/>
        <v>0</v>
      </c>
      <c r="CJ11" s="9"/>
      <c r="CK11" s="9">
        <f t="shared" si="21"/>
        <v>0</v>
      </c>
      <c r="CL11" s="9"/>
      <c r="CM11" s="38"/>
      <c r="CN11" s="9"/>
      <c r="CO11" s="9"/>
      <c r="CP11" s="9"/>
      <c r="CQ11" s="9">
        <f t="shared" si="22"/>
        <v>0</v>
      </c>
      <c r="CR11" s="9"/>
      <c r="CS11" s="9">
        <f t="shared" si="23"/>
        <v>0</v>
      </c>
      <c r="CT11" s="9"/>
      <c r="CU11" s="38"/>
      <c r="CV11" s="9"/>
      <c r="CW11" s="9"/>
      <c r="CX11" s="9"/>
      <c r="CY11" s="9">
        <f t="shared" si="24"/>
        <v>0</v>
      </c>
      <c r="CZ11" s="9"/>
      <c r="DA11" s="9">
        <f t="shared" si="25"/>
        <v>0</v>
      </c>
      <c r="DB11" s="9"/>
      <c r="DC11" s="38"/>
      <c r="DD11" s="9"/>
      <c r="DE11" s="9"/>
      <c r="DF11" s="9"/>
      <c r="DG11" s="9">
        <f t="shared" si="26"/>
        <v>0</v>
      </c>
      <c r="DH11" s="9"/>
      <c r="DI11" s="9">
        <f t="shared" si="27"/>
        <v>0</v>
      </c>
      <c r="DJ11" s="9"/>
      <c r="DK11" s="38"/>
      <c r="DL11" s="9"/>
      <c r="DM11" s="9"/>
      <c r="DN11" s="9"/>
      <c r="DO11" s="9">
        <f t="shared" si="28"/>
        <v>0</v>
      </c>
      <c r="DP11" s="9"/>
      <c r="DQ11" s="9">
        <f t="shared" si="29"/>
        <v>0</v>
      </c>
      <c r="DR11" s="9"/>
      <c r="DS11" s="38"/>
      <c r="DT11" s="9"/>
      <c r="DU11" s="9"/>
      <c r="DV11" s="9"/>
      <c r="DW11" s="9">
        <f t="shared" si="30"/>
        <v>0</v>
      </c>
      <c r="DX11" s="9"/>
      <c r="DY11" s="9">
        <f t="shared" si="31"/>
        <v>0</v>
      </c>
      <c r="DZ11" s="9"/>
      <c r="EA11" s="38"/>
      <c r="EB11" s="9"/>
      <c r="EC11" s="9"/>
      <c r="ED11" s="9"/>
      <c r="EE11" s="9">
        <f t="shared" si="32"/>
        <v>0</v>
      </c>
      <c r="EF11" s="9"/>
      <c r="EG11" s="9">
        <f t="shared" si="33"/>
        <v>0</v>
      </c>
      <c r="EH11" s="9"/>
      <c r="EI11" s="38"/>
      <c r="EJ11" s="9"/>
      <c r="EK11" s="9"/>
      <c r="EL11" s="9"/>
      <c r="EM11" s="9">
        <f t="shared" si="34"/>
        <v>0</v>
      </c>
      <c r="EN11" s="9"/>
      <c r="EO11" s="9">
        <f t="shared" si="35"/>
        <v>0</v>
      </c>
      <c r="EP11" s="9"/>
      <c r="EQ11" s="32"/>
      <c r="ER11" s="221">
        <f t="shared" si="36"/>
        <v>0</v>
      </c>
      <c r="ES11" s="221">
        <f t="shared" si="37"/>
        <v>0</v>
      </c>
      <c r="ET11" s="221">
        <f t="shared" si="38"/>
        <v>0</v>
      </c>
    </row>
    <row r="12" spans="2:150" x14ac:dyDescent="0.2">
      <c r="B12" s="39">
        <v>43258</v>
      </c>
      <c r="C12" s="40"/>
      <c r="D12" s="9"/>
      <c r="E12" s="9"/>
      <c r="F12" s="9"/>
      <c r="G12" s="9">
        <f t="shared" si="0"/>
        <v>0</v>
      </c>
      <c r="H12" s="9"/>
      <c r="I12" s="9">
        <f t="shared" si="1"/>
        <v>0</v>
      </c>
      <c r="J12" s="9"/>
      <c r="K12" s="38"/>
      <c r="L12" s="9"/>
      <c r="M12" s="9"/>
      <c r="N12" s="9"/>
      <c r="O12" s="9">
        <f t="shared" si="2"/>
        <v>0</v>
      </c>
      <c r="P12" s="9"/>
      <c r="Q12" s="9">
        <f t="shared" si="3"/>
        <v>0</v>
      </c>
      <c r="R12" s="9"/>
      <c r="S12" s="38"/>
      <c r="T12" s="9"/>
      <c r="U12" s="9"/>
      <c r="V12" s="9"/>
      <c r="W12" s="9">
        <f t="shared" si="4"/>
        <v>0</v>
      </c>
      <c r="X12" s="9"/>
      <c r="Y12" s="9">
        <f t="shared" si="5"/>
        <v>0</v>
      </c>
      <c r="Z12" s="9"/>
      <c r="AA12" s="38"/>
      <c r="AB12" s="9"/>
      <c r="AC12" s="9"/>
      <c r="AD12" s="9"/>
      <c r="AE12" s="9">
        <f t="shared" si="6"/>
        <v>0</v>
      </c>
      <c r="AF12" s="9"/>
      <c r="AG12" s="9">
        <f t="shared" si="7"/>
        <v>0</v>
      </c>
      <c r="AH12" s="9"/>
      <c r="AI12" s="38"/>
      <c r="AJ12" s="9"/>
      <c r="AK12" s="9"/>
      <c r="AL12" s="9"/>
      <c r="AM12" s="9">
        <f t="shared" si="8"/>
        <v>0</v>
      </c>
      <c r="AN12" s="9"/>
      <c r="AO12" s="9">
        <f t="shared" si="9"/>
        <v>0</v>
      </c>
      <c r="AP12" s="9"/>
      <c r="AQ12" s="38"/>
      <c r="AR12" s="9"/>
      <c r="AS12" s="9"/>
      <c r="AT12" s="9"/>
      <c r="AU12" s="9">
        <f t="shared" si="10"/>
        <v>0</v>
      </c>
      <c r="AV12" s="9"/>
      <c r="AW12" s="9">
        <f t="shared" si="11"/>
        <v>0</v>
      </c>
      <c r="AX12" s="9"/>
      <c r="AY12" s="38"/>
      <c r="AZ12" s="9"/>
      <c r="BA12" s="9"/>
      <c r="BB12" s="9"/>
      <c r="BC12" s="9">
        <f t="shared" si="12"/>
        <v>0</v>
      </c>
      <c r="BD12" s="9"/>
      <c r="BE12" s="9">
        <f t="shared" si="13"/>
        <v>0</v>
      </c>
      <c r="BF12" s="9"/>
      <c r="BG12" s="38"/>
      <c r="BH12" s="9"/>
      <c r="BI12" s="9"/>
      <c r="BJ12" s="9"/>
      <c r="BK12" s="9">
        <f t="shared" si="14"/>
        <v>0</v>
      </c>
      <c r="BL12" s="9"/>
      <c r="BM12" s="9">
        <f t="shared" si="15"/>
        <v>0</v>
      </c>
      <c r="BN12" s="9"/>
      <c r="BO12" s="38"/>
      <c r="BP12" s="9"/>
      <c r="BQ12" s="9"/>
      <c r="BR12" s="9"/>
      <c r="BS12" s="9">
        <f t="shared" si="16"/>
        <v>0</v>
      </c>
      <c r="BT12" s="9"/>
      <c r="BU12" s="9">
        <f t="shared" si="17"/>
        <v>0</v>
      </c>
      <c r="BV12" s="9"/>
      <c r="BW12" s="38"/>
      <c r="BX12" s="9"/>
      <c r="BY12" s="9"/>
      <c r="BZ12" s="9"/>
      <c r="CA12" s="9">
        <f t="shared" si="18"/>
        <v>0</v>
      </c>
      <c r="CB12" s="9"/>
      <c r="CC12" s="9">
        <f t="shared" si="19"/>
        <v>0</v>
      </c>
      <c r="CD12" s="9"/>
      <c r="CE12" s="38"/>
      <c r="CF12" s="9"/>
      <c r="CG12" s="9"/>
      <c r="CH12" s="9"/>
      <c r="CI12" s="9">
        <f t="shared" si="20"/>
        <v>0</v>
      </c>
      <c r="CJ12" s="9"/>
      <c r="CK12" s="9">
        <f t="shared" si="21"/>
        <v>0</v>
      </c>
      <c r="CL12" s="9"/>
      <c r="CM12" s="38"/>
      <c r="CN12" s="9"/>
      <c r="CO12" s="9"/>
      <c r="CP12" s="9"/>
      <c r="CQ12" s="9">
        <f t="shared" si="22"/>
        <v>0</v>
      </c>
      <c r="CR12" s="9"/>
      <c r="CS12" s="9">
        <f t="shared" si="23"/>
        <v>0</v>
      </c>
      <c r="CT12" s="9"/>
      <c r="CU12" s="38"/>
      <c r="CV12" s="9"/>
      <c r="CW12" s="9"/>
      <c r="CX12" s="9"/>
      <c r="CY12" s="9">
        <f t="shared" si="24"/>
        <v>0</v>
      </c>
      <c r="CZ12" s="9"/>
      <c r="DA12" s="9">
        <f t="shared" si="25"/>
        <v>0</v>
      </c>
      <c r="DB12" s="9"/>
      <c r="DC12" s="38"/>
      <c r="DD12" s="9"/>
      <c r="DE12" s="9"/>
      <c r="DF12" s="9"/>
      <c r="DG12" s="9">
        <f t="shared" si="26"/>
        <v>0</v>
      </c>
      <c r="DH12" s="9"/>
      <c r="DI12" s="9">
        <f t="shared" si="27"/>
        <v>0</v>
      </c>
      <c r="DJ12" s="9"/>
      <c r="DK12" s="38"/>
      <c r="DL12" s="9"/>
      <c r="DM12" s="9"/>
      <c r="DN12" s="9"/>
      <c r="DO12" s="9">
        <f t="shared" si="28"/>
        <v>0</v>
      </c>
      <c r="DP12" s="9"/>
      <c r="DQ12" s="9">
        <f t="shared" si="29"/>
        <v>0</v>
      </c>
      <c r="DR12" s="9"/>
      <c r="DS12" s="38"/>
      <c r="DT12" s="9"/>
      <c r="DU12" s="9"/>
      <c r="DV12" s="9"/>
      <c r="DW12" s="9">
        <f t="shared" si="30"/>
        <v>0</v>
      </c>
      <c r="DX12" s="9"/>
      <c r="DY12" s="9">
        <f t="shared" si="31"/>
        <v>0</v>
      </c>
      <c r="DZ12" s="9"/>
      <c r="EA12" s="38"/>
      <c r="EB12" s="9"/>
      <c r="EC12" s="9"/>
      <c r="ED12" s="9"/>
      <c r="EE12" s="9">
        <f t="shared" si="32"/>
        <v>0</v>
      </c>
      <c r="EF12" s="9"/>
      <c r="EG12" s="9">
        <f t="shared" si="33"/>
        <v>0</v>
      </c>
      <c r="EH12" s="9"/>
      <c r="EI12" s="38"/>
      <c r="EJ12" s="9"/>
      <c r="EK12" s="9"/>
      <c r="EL12" s="9"/>
      <c r="EM12" s="9">
        <f t="shared" si="34"/>
        <v>0</v>
      </c>
      <c r="EN12" s="9"/>
      <c r="EO12" s="9">
        <f t="shared" si="35"/>
        <v>0</v>
      </c>
      <c r="EP12" s="9"/>
      <c r="EQ12" s="32"/>
      <c r="ER12" s="221">
        <f t="shared" si="36"/>
        <v>0</v>
      </c>
      <c r="ES12" s="221">
        <f t="shared" si="37"/>
        <v>0</v>
      </c>
      <c r="ET12" s="221">
        <f t="shared" si="38"/>
        <v>0</v>
      </c>
    </row>
    <row r="13" spans="2:150" x14ac:dyDescent="0.2">
      <c r="B13" s="39">
        <v>43259</v>
      </c>
      <c r="C13" s="40"/>
      <c r="D13" s="9"/>
      <c r="E13" s="9"/>
      <c r="F13" s="9"/>
      <c r="G13" s="9">
        <f t="shared" si="0"/>
        <v>0</v>
      </c>
      <c r="H13" s="9"/>
      <c r="I13" s="9">
        <f t="shared" si="1"/>
        <v>0</v>
      </c>
      <c r="J13" s="9"/>
      <c r="K13" s="38"/>
      <c r="L13" s="9"/>
      <c r="M13" s="9"/>
      <c r="N13" s="9"/>
      <c r="O13" s="9">
        <f t="shared" si="2"/>
        <v>0</v>
      </c>
      <c r="P13" s="9"/>
      <c r="Q13" s="9">
        <f t="shared" si="3"/>
        <v>0</v>
      </c>
      <c r="R13" s="9"/>
      <c r="S13" s="38"/>
      <c r="T13" s="9"/>
      <c r="U13" s="9"/>
      <c r="V13" s="9"/>
      <c r="W13" s="9">
        <f t="shared" si="4"/>
        <v>0</v>
      </c>
      <c r="X13" s="9"/>
      <c r="Y13" s="9">
        <f t="shared" si="5"/>
        <v>0</v>
      </c>
      <c r="Z13" s="9"/>
      <c r="AA13" s="38"/>
      <c r="AB13" s="9"/>
      <c r="AC13" s="9"/>
      <c r="AD13" s="9"/>
      <c r="AE13" s="9">
        <f t="shared" si="6"/>
        <v>0</v>
      </c>
      <c r="AF13" s="9"/>
      <c r="AG13" s="9">
        <f t="shared" si="7"/>
        <v>0</v>
      </c>
      <c r="AH13" s="9"/>
      <c r="AI13" s="38"/>
      <c r="AJ13" s="9"/>
      <c r="AK13" s="9"/>
      <c r="AL13" s="9"/>
      <c r="AM13" s="9">
        <f t="shared" si="8"/>
        <v>0</v>
      </c>
      <c r="AN13" s="9"/>
      <c r="AO13" s="9">
        <f t="shared" si="9"/>
        <v>0</v>
      </c>
      <c r="AP13" s="9"/>
      <c r="AQ13" s="38"/>
      <c r="AR13" s="9"/>
      <c r="AS13" s="9"/>
      <c r="AT13" s="9"/>
      <c r="AU13" s="9">
        <f t="shared" si="10"/>
        <v>0</v>
      </c>
      <c r="AV13" s="9"/>
      <c r="AW13" s="9">
        <f t="shared" si="11"/>
        <v>0</v>
      </c>
      <c r="AX13" s="9"/>
      <c r="AY13" s="38"/>
      <c r="AZ13" s="9"/>
      <c r="BA13" s="9"/>
      <c r="BB13" s="9"/>
      <c r="BC13" s="9">
        <f t="shared" si="12"/>
        <v>0</v>
      </c>
      <c r="BD13" s="9"/>
      <c r="BE13" s="9">
        <f t="shared" si="13"/>
        <v>0</v>
      </c>
      <c r="BF13" s="9"/>
      <c r="BG13" s="38"/>
      <c r="BH13" s="9"/>
      <c r="BI13" s="9"/>
      <c r="BJ13" s="9"/>
      <c r="BK13" s="9">
        <f t="shared" si="14"/>
        <v>0</v>
      </c>
      <c r="BL13" s="9"/>
      <c r="BM13" s="9">
        <f t="shared" si="15"/>
        <v>0</v>
      </c>
      <c r="BN13" s="9"/>
      <c r="BO13" s="38"/>
      <c r="BP13" s="9"/>
      <c r="BQ13" s="9"/>
      <c r="BR13" s="9"/>
      <c r="BS13" s="9">
        <f t="shared" si="16"/>
        <v>0</v>
      </c>
      <c r="BT13" s="9"/>
      <c r="BU13" s="9">
        <f t="shared" si="17"/>
        <v>0</v>
      </c>
      <c r="BV13" s="9"/>
      <c r="BW13" s="38"/>
      <c r="BX13" s="9"/>
      <c r="BY13" s="9"/>
      <c r="BZ13" s="9"/>
      <c r="CA13" s="9">
        <f t="shared" si="18"/>
        <v>0</v>
      </c>
      <c r="CB13" s="9"/>
      <c r="CC13" s="9">
        <f t="shared" si="19"/>
        <v>0</v>
      </c>
      <c r="CD13" s="9"/>
      <c r="CE13" s="38"/>
      <c r="CF13" s="9"/>
      <c r="CG13" s="9"/>
      <c r="CH13" s="9"/>
      <c r="CI13" s="9">
        <f t="shared" si="20"/>
        <v>0</v>
      </c>
      <c r="CJ13" s="9"/>
      <c r="CK13" s="9">
        <f t="shared" si="21"/>
        <v>0</v>
      </c>
      <c r="CL13" s="9"/>
      <c r="CM13" s="38"/>
      <c r="CN13" s="9"/>
      <c r="CO13" s="9"/>
      <c r="CP13" s="9"/>
      <c r="CQ13" s="9">
        <f t="shared" si="22"/>
        <v>0</v>
      </c>
      <c r="CR13" s="9"/>
      <c r="CS13" s="9">
        <f t="shared" si="23"/>
        <v>0</v>
      </c>
      <c r="CT13" s="9"/>
      <c r="CU13" s="38"/>
      <c r="CV13" s="9"/>
      <c r="CW13" s="9"/>
      <c r="CX13" s="9"/>
      <c r="CY13" s="9">
        <f t="shared" si="24"/>
        <v>0</v>
      </c>
      <c r="CZ13" s="9"/>
      <c r="DA13" s="9">
        <f t="shared" si="25"/>
        <v>0</v>
      </c>
      <c r="DB13" s="9"/>
      <c r="DC13" s="38"/>
      <c r="DD13" s="9"/>
      <c r="DE13" s="9"/>
      <c r="DF13" s="9"/>
      <c r="DG13" s="9">
        <f t="shared" si="26"/>
        <v>0</v>
      </c>
      <c r="DH13" s="9"/>
      <c r="DI13" s="9">
        <f t="shared" si="27"/>
        <v>0</v>
      </c>
      <c r="DJ13" s="9"/>
      <c r="DK13" s="38"/>
      <c r="DL13" s="9"/>
      <c r="DM13" s="9"/>
      <c r="DN13" s="9"/>
      <c r="DO13" s="9">
        <f t="shared" si="28"/>
        <v>0</v>
      </c>
      <c r="DP13" s="9"/>
      <c r="DQ13" s="9">
        <f t="shared" si="29"/>
        <v>0</v>
      </c>
      <c r="DR13" s="9"/>
      <c r="DS13" s="38"/>
      <c r="DT13" s="9"/>
      <c r="DU13" s="9"/>
      <c r="DV13" s="9"/>
      <c r="DW13" s="9">
        <f t="shared" si="30"/>
        <v>0</v>
      </c>
      <c r="DX13" s="9"/>
      <c r="DY13" s="9">
        <f t="shared" si="31"/>
        <v>0</v>
      </c>
      <c r="DZ13" s="9"/>
      <c r="EA13" s="38"/>
      <c r="EB13" s="9"/>
      <c r="EC13" s="9"/>
      <c r="ED13" s="9"/>
      <c r="EE13" s="9">
        <f t="shared" si="32"/>
        <v>0</v>
      </c>
      <c r="EF13" s="9"/>
      <c r="EG13" s="9">
        <f t="shared" si="33"/>
        <v>0</v>
      </c>
      <c r="EH13" s="9"/>
      <c r="EI13" s="38"/>
      <c r="EJ13" s="9"/>
      <c r="EK13" s="9"/>
      <c r="EL13" s="9"/>
      <c r="EM13" s="9">
        <f t="shared" si="34"/>
        <v>0</v>
      </c>
      <c r="EN13" s="9"/>
      <c r="EO13" s="9">
        <f t="shared" si="35"/>
        <v>0</v>
      </c>
      <c r="EP13" s="9"/>
      <c r="EQ13" s="32"/>
      <c r="ER13" s="221">
        <f t="shared" si="36"/>
        <v>0</v>
      </c>
      <c r="ES13" s="221">
        <f t="shared" si="37"/>
        <v>0</v>
      </c>
      <c r="ET13" s="221">
        <f t="shared" si="38"/>
        <v>0</v>
      </c>
    </row>
    <row r="14" spans="2:150" x14ac:dyDescent="0.2">
      <c r="B14" s="39">
        <v>43260</v>
      </c>
      <c r="C14" s="40"/>
      <c r="D14" s="9"/>
      <c r="E14" s="9"/>
      <c r="F14" s="9"/>
      <c r="G14" s="9">
        <f t="shared" si="0"/>
        <v>0</v>
      </c>
      <c r="H14" s="9"/>
      <c r="I14" s="9">
        <f t="shared" si="1"/>
        <v>0</v>
      </c>
      <c r="J14" s="9"/>
      <c r="K14" s="38"/>
      <c r="L14" s="9"/>
      <c r="M14" s="9"/>
      <c r="N14" s="9"/>
      <c r="O14" s="9">
        <f t="shared" si="2"/>
        <v>0</v>
      </c>
      <c r="P14" s="9"/>
      <c r="Q14" s="9">
        <f t="shared" si="3"/>
        <v>0</v>
      </c>
      <c r="R14" s="9"/>
      <c r="S14" s="38"/>
      <c r="T14" s="9"/>
      <c r="U14" s="9"/>
      <c r="V14" s="9"/>
      <c r="W14" s="9">
        <f t="shared" si="4"/>
        <v>0</v>
      </c>
      <c r="X14" s="9"/>
      <c r="Y14" s="9">
        <f t="shared" si="5"/>
        <v>0</v>
      </c>
      <c r="Z14" s="9"/>
      <c r="AA14" s="38"/>
      <c r="AB14" s="9"/>
      <c r="AC14" s="9"/>
      <c r="AD14" s="9"/>
      <c r="AE14" s="9">
        <f t="shared" si="6"/>
        <v>0</v>
      </c>
      <c r="AF14" s="9"/>
      <c r="AG14" s="9">
        <f t="shared" si="7"/>
        <v>0</v>
      </c>
      <c r="AH14" s="9"/>
      <c r="AI14" s="38"/>
      <c r="AJ14" s="9"/>
      <c r="AK14" s="9"/>
      <c r="AL14" s="9"/>
      <c r="AM14" s="9">
        <f t="shared" si="8"/>
        <v>0</v>
      </c>
      <c r="AN14" s="9"/>
      <c r="AO14" s="9">
        <f t="shared" si="9"/>
        <v>0</v>
      </c>
      <c r="AP14" s="9"/>
      <c r="AQ14" s="38"/>
      <c r="AR14" s="9"/>
      <c r="AS14" s="9"/>
      <c r="AT14" s="9"/>
      <c r="AU14" s="9">
        <f t="shared" si="10"/>
        <v>0</v>
      </c>
      <c r="AV14" s="9"/>
      <c r="AW14" s="9">
        <f t="shared" si="11"/>
        <v>0</v>
      </c>
      <c r="AX14" s="9"/>
      <c r="AY14" s="38"/>
      <c r="AZ14" s="9"/>
      <c r="BA14" s="9"/>
      <c r="BB14" s="9"/>
      <c r="BC14" s="9">
        <f t="shared" si="12"/>
        <v>0</v>
      </c>
      <c r="BD14" s="9"/>
      <c r="BE14" s="9">
        <f t="shared" si="13"/>
        <v>0</v>
      </c>
      <c r="BF14" s="9"/>
      <c r="BG14" s="38"/>
      <c r="BH14" s="9"/>
      <c r="BI14" s="9"/>
      <c r="BJ14" s="9"/>
      <c r="BK14" s="9">
        <f t="shared" si="14"/>
        <v>0</v>
      </c>
      <c r="BL14" s="9"/>
      <c r="BM14" s="9">
        <f t="shared" si="15"/>
        <v>0</v>
      </c>
      <c r="BN14" s="9"/>
      <c r="BO14" s="38"/>
      <c r="BP14" s="9"/>
      <c r="BQ14" s="9"/>
      <c r="BR14" s="9"/>
      <c r="BS14" s="9">
        <f t="shared" si="16"/>
        <v>0</v>
      </c>
      <c r="BT14" s="9"/>
      <c r="BU14" s="9">
        <f t="shared" si="17"/>
        <v>0</v>
      </c>
      <c r="BV14" s="9"/>
      <c r="BW14" s="38"/>
      <c r="BX14" s="9"/>
      <c r="BY14" s="9"/>
      <c r="BZ14" s="9"/>
      <c r="CA14" s="9">
        <f t="shared" si="18"/>
        <v>0</v>
      </c>
      <c r="CB14" s="9"/>
      <c r="CC14" s="9">
        <f t="shared" si="19"/>
        <v>0</v>
      </c>
      <c r="CD14" s="9"/>
      <c r="CE14" s="38"/>
      <c r="CF14" s="9"/>
      <c r="CG14" s="9"/>
      <c r="CH14" s="9"/>
      <c r="CI14" s="9">
        <f t="shared" si="20"/>
        <v>0</v>
      </c>
      <c r="CJ14" s="9"/>
      <c r="CK14" s="9">
        <f t="shared" si="21"/>
        <v>0</v>
      </c>
      <c r="CL14" s="9"/>
      <c r="CM14" s="38"/>
      <c r="CN14" s="9"/>
      <c r="CO14" s="9"/>
      <c r="CP14" s="9"/>
      <c r="CQ14" s="9">
        <f t="shared" si="22"/>
        <v>0</v>
      </c>
      <c r="CR14" s="9"/>
      <c r="CS14" s="9">
        <f t="shared" si="23"/>
        <v>0</v>
      </c>
      <c r="CT14" s="9"/>
      <c r="CU14" s="38"/>
      <c r="CV14" s="9"/>
      <c r="CW14" s="9"/>
      <c r="CX14" s="9"/>
      <c r="CY14" s="9">
        <f t="shared" si="24"/>
        <v>0</v>
      </c>
      <c r="CZ14" s="9"/>
      <c r="DA14" s="9">
        <f t="shared" si="25"/>
        <v>0</v>
      </c>
      <c r="DB14" s="9"/>
      <c r="DC14" s="38"/>
      <c r="DD14" s="9"/>
      <c r="DE14" s="9"/>
      <c r="DF14" s="9"/>
      <c r="DG14" s="9">
        <f t="shared" si="26"/>
        <v>0</v>
      </c>
      <c r="DH14" s="9"/>
      <c r="DI14" s="9">
        <f t="shared" si="27"/>
        <v>0</v>
      </c>
      <c r="DJ14" s="9"/>
      <c r="DK14" s="38"/>
      <c r="DL14" s="9"/>
      <c r="DM14" s="9"/>
      <c r="DN14" s="9"/>
      <c r="DO14" s="9">
        <f t="shared" si="28"/>
        <v>0</v>
      </c>
      <c r="DP14" s="9"/>
      <c r="DQ14" s="9">
        <f t="shared" si="29"/>
        <v>0</v>
      </c>
      <c r="DR14" s="9"/>
      <c r="DS14" s="38"/>
      <c r="DT14" s="9"/>
      <c r="DU14" s="9"/>
      <c r="DV14" s="9"/>
      <c r="DW14" s="9">
        <f t="shared" si="30"/>
        <v>0</v>
      </c>
      <c r="DX14" s="9"/>
      <c r="DY14" s="9">
        <f t="shared" si="31"/>
        <v>0</v>
      </c>
      <c r="DZ14" s="9"/>
      <c r="EA14" s="38"/>
      <c r="EB14" s="9"/>
      <c r="EC14" s="9"/>
      <c r="ED14" s="9"/>
      <c r="EE14" s="9">
        <f t="shared" si="32"/>
        <v>0</v>
      </c>
      <c r="EF14" s="9"/>
      <c r="EG14" s="9">
        <f t="shared" si="33"/>
        <v>0</v>
      </c>
      <c r="EH14" s="9"/>
      <c r="EI14" s="38"/>
      <c r="EJ14" s="9"/>
      <c r="EK14" s="9"/>
      <c r="EL14" s="9"/>
      <c r="EM14" s="9">
        <f t="shared" si="34"/>
        <v>0</v>
      </c>
      <c r="EN14" s="9"/>
      <c r="EO14" s="9">
        <f t="shared" si="35"/>
        <v>0</v>
      </c>
      <c r="EP14" s="9"/>
      <c r="EQ14" s="32"/>
      <c r="ER14" s="221">
        <f t="shared" si="36"/>
        <v>0</v>
      </c>
      <c r="ES14" s="221">
        <f t="shared" si="37"/>
        <v>0</v>
      </c>
      <c r="ET14" s="221">
        <f t="shared" si="38"/>
        <v>0</v>
      </c>
    </row>
    <row r="15" spans="2:150" x14ac:dyDescent="0.2">
      <c r="B15" s="39">
        <v>43261</v>
      </c>
      <c r="C15" s="40"/>
      <c r="D15" s="9"/>
      <c r="E15" s="9"/>
      <c r="F15" s="9"/>
      <c r="G15" s="9">
        <f t="shared" si="0"/>
        <v>0</v>
      </c>
      <c r="H15" s="9"/>
      <c r="I15" s="9">
        <f t="shared" si="1"/>
        <v>0</v>
      </c>
      <c r="J15" s="9"/>
      <c r="K15" s="38"/>
      <c r="L15" s="9"/>
      <c r="M15" s="9"/>
      <c r="N15" s="9"/>
      <c r="O15" s="9">
        <f t="shared" si="2"/>
        <v>0</v>
      </c>
      <c r="P15" s="9"/>
      <c r="Q15" s="9">
        <f t="shared" si="3"/>
        <v>0</v>
      </c>
      <c r="R15" s="9"/>
      <c r="S15" s="38"/>
      <c r="T15" s="9"/>
      <c r="U15" s="9"/>
      <c r="V15" s="9"/>
      <c r="W15" s="9">
        <f t="shared" si="4"/>
        <v>0</v>
      </c>
      <c r="X15" s="9"/>
      <c r="Y15" s="9">
        <f t="shared" si="5"/>
        <v>0</v>
      </c>
      <c r="Z15" s="9"/>
      <c r="AA15" s="38"/>
      <c r="AB15" s="9"/>
      <c r="AC15" s="9"/>
      <c r="AD15" s="9"/>
      <c r="AE15" s="9">
        <f t="shared" si="6"/>
        <v>0</v>
      </c>
      <c r="AF15" s="9"/>
      <c r="AG15" s="9">
        <f t="shared" si="7"/>
        <v>0</v>
      </c>
      <c r="AH15" s="9"/>
      <c r="AI15" s="38"/>
      <c r="AJ15" s="9"/>
      <c r="AK15" s="9"/>
      <c r="AL15" s="9"/>
      <c r="AM15" s="9">
        <f t="shared" si="8"/>
        <v>0</v>
      </c>
      <c r="AN15" s="9"/>
      <c r="AO15" s="9">
        <f t="shared" si="9"/>
        <v>0</v>
      </c>
      <c r="AP15" s="9"/>
      <c r="AQ15" s="38"/>
      <c r="AR15" s="9"/>
      <c r="AS15" s="9"/>
      <c r="AT15" s="9"/>
      <c r="AU15" s="9">
        <f t="shared" si="10"/>
        <v>0</v>
      </c>
      <c r="AV15" s="9"/>
      <c r="AW15" s="9">
        <f t="shared" si="11"/>
        <v>0</v>
      </c>
      <c r="AX15" s="9"/>
      <c r="AY15" s="38"/>
      <c r="AZ15" s="9"/>
      <c r="BA15" s="9"/>
      <c r="BB15" s="9"/>
      <c r="BC15" s="9">
        <f t="shared" si="12"/>
        <v>0</v>
      </c>
      <c r="BD15" s="9"/>
      <c r="BE15" s="9">
        <f t="shared" si="13"/>
        <v>0</v>
      </c>
      <c r="BF15" s="9"/>
      <c r="BG15" s="38"/>
      <c r="BH15" s="9"/>
      <c r="BI15" s="9"/>
      <c r="BJ15" s="9"/>
      <c r="BK15" s="9">
        <f t="shared" si="14"/>
        <v>0</v>
      </c>
      <c r="BL15" s="9"/>
      <c r="BM15" s="9">
        <f t="shared" si="15"/>
        <v>0</v>
      </c>
      <c r="BN15" s="9"/>
      <c r="BO15" s="38"/>
      <c r="BP15" s="9"/>
      <c r="BQ15" s="9"/>
      <c r="BR15" s="9"/>
      <c r="BS15" s="9">
        <f t="shared" si="16"/>
        <v>0</v>
      </c>
      <c r="BT15" s="9"/>
      <c r="BU15" s="9">
        <f t="shared" si="17"/>
        <v>0</v>
      </c>
      <c r="BV15" s="9"/>
      <c r="BW15" s="38"/>
      <c r="BX15" s="9"/>
      <c r="BY15" s="9"/>
      <c r="BZ15" s="9"/>
      <c r="CA15" s="9">
        <f t="shared" si="18"/>
        <v>0</v>
      </c>
      <c r="CB15" s="9"/>
      <c r="CC15" s="9">
        <f t="shared" si="19"/>
        <v>0</v>
      </c>
      <c r="CD15" s="9"/>
      <c r="CE15" s="38"/>
      <c r="CF15" s="9"/>
      <c r="CG15" s="9"/>
      <c r="CH15" s="9"/>
      <c r="CI15" s="9">
        <f t="shared" si="20"/>
        <v>0</v>
      </c>
      <c r="CJ15" s="9"/>
      <c r="CK15" s="9">
        <f t="shared" si="21"/>
        <v>0</v>
      </c>
      <c r="CL15" s="9"/>
      <c r="CM15" s="38"/>
      <c r="CN15" s="9"/>
      <c r="CO15" s="9"/>
      <c r="CP15" s="9"/>
      <c r="CQ15" s="9">
        <f t="shared" si="22"/>
        <v>0</v>
      </c>
      <c r="CR15" s="9"/>
      <c r="CS15" s="9">
        <f t="shared" si="23"/>
        <v>0</v>
      </c>
      <c r="CT15" s="9"/>
      <c r="CU15" s="38"/>
      <c r="CV15" s="9"/>
      <c r="CW15" s="9"/>
      <c r="CX15" s="9"/>
      <c r="CY15" s="9">
        <f t="shared" si="24"/>
        <v>0</v>
      </c>
      <c r="CZ15" s="9"/>
      <c r="DA15" s="9">
        <f t="shared" si="25"/>
        <v>0</v>
      </c>
      <c r="DB15" s="9"/>
      <c r="DC15" s="38"/>
      <c r="DD15" s="9"/>
      <c r="DE15" s="9"/>
      <c r="DF15" s="9"/>
      <c r="DG15" s="9">
        <f t="shared" si="26"/>
        <v>0</v>
      </c>
      <c r="DH15" s="9"/>
      <c r="DI15" s="9">
        <f t="shared" si="27"/>
        <v>0</v>
      </c>
      <c r="DJ15" s="9"/>
      <c r="DK15" s="38"/>
      <c r="DL15" s="9"/>
      <c r="DM15" s="9"/>
      <c r="DN15" s="9"/>
      <c r="DO15" s="9">
        <f t="shared" si="28"/>
        <v>0</v>
      </c>
      <c r="DP15" s="9"/>
      <c r="DQ15" s="9">
        <f t="shared" si="29"/>
        <v>0</v>
      </c>
      <c r="DR15" s="9"/>
      <c r="DS15" s="38"/>
      <c r="DT15" s="9"/>
      <c r="DU15" s="9"/>
      <c r="DV15" s="9"/>
      <c r="DW15" s="9">
        <f t="shared" si="30"/>
        <v>0</v>
      </c>
      <c r="DX15" s="9"/>
      <c r="DY15" s="9">
        <f t="shared" si="31"/>
        <v>0</v>
      </c>
      <c r="DZ15" s="9"/>
      <c r="EA15" s="38"/>
      <c r="EB15" s="9"/>
      <c r="EC15" s="9"/>
      <c r="ED15" s="9"/>
      <c r="EE15" s="9">
        <f t="shared" si="32"/>
        <v>0</v>
      </c>
      <c r="EF15" s="9"/>
      <c r="EG15" s="9">
        <f t="shared" si="33"/>
        <v>0</v>
      </c>
      <c r="EH15" s="9"/>
      <c r="EI15" s="38"/>
      <c r="EJ15" s="9"/>
      <c r="EK15" s="9"/>
      <c r="EL15" s="9"/>
      <c r="EM15" s="9">
        <f t="shared" si="34"/>
        <v>0</v>
      </c>
      <c r="EN15" s="9"/>
      <c r="EO15" s="9">
        <f t="shared" si="35"/>
        <v>0</v>
      </c>
      <c r="EP15" s="9"/>
      <c r="EQ15" s="32"/>
      <c r="ER15" s="221">
        <f t="shared" si="36"/>
        <v>0</v>
      </c>
      <c r="ES15" s="221">
        <f t="shared" si="37"/>
        <v>0</v>
      </c>
      <c r="ET15" s="221">
        <f t="shared" si="38"/>
        <v>0</v>
      </c>
    </row>
    <row r="16" spans="2:150" x14ac:dyDescent="0.2">
      <c r="B16" s="39">
        <v>43262</v>
      </c>
      <c r="C16" s="40"/>
      <c r="D16" s="9"/>
      <c r="E16" s="9"/>
      <c r="F16" s="9"/>
      <c r="G16" s="9">
        <f t="shared" si="0"/>
        <v>0</v>
      </c>
      <c r="H16" s="9"/>
      <c r="I16" s="9">
        <f t="shared" si="1"/>
        <v>0</v>
      </c>
      <c r="J16" s="9"/>
      <c r="K16" s="38"/>
      <c r="L16" s="9"/>
      <c r="M16" s="9"/>
      <c r="N16" s="9"/>
      <c r="O16" s="9">
        <f t="shared" si="2"/>
        <v>0</v>
      </c>
      <c r="P16" s="9"/>
      <c r="Q16" s="9">
        <f t="shared" si="3"/>
        <v>0</v>
      </c>
      <c r="R16" s="9"/>
      <c r="S16" s="38"/>
      <c r="T16" s="9"/>
      <c r="U16" s="9"/>
      <c r="V16" s="9"/>
      <c r="W16" s="9">
        <f t="shared" si="4"/>
        <v>0</v>
      </c>
      <c r="X16" s="9"/>
      <c r="Y16" s="9">
        <f t="shared" si="5"/>
        <v>0</v>
      </c>
      <c r="Z16" s="9"/>
      <c r="AA16" s="38"/>
      <c r="AB16" s="9"/>
      <c r="AC16" s="9"/>
      <c r="AD16" s="9"/>
      <c r="AE16" s="9">
        <f t="shared" si="6"/>
        <v>0</v>
      </c>
      <c r="AF16" s="9"/>
      <c r="AG16" s="9">
        <f t="shared" si="7"/>
        <v>0</v>
      </c>
      <c r="AH16" s="9"/>
      <c r="AI16" s="38"/>
      <c r="AJ16" s="9"/>
      <c r="AK16" s="9"/>
      <c r="AL16" s="9"/>
      <c r="AM16" s="9">
        <f t="shared" si="8"/>
        <v>0</v>
      </c>
      <c r="AN16" s="9"/>
      <c r="AO16" s="9">
        <f t="shared" si="9"/>
        <v>0</v>
      </c>
      <c r="AP16" s="9"/>
      <c r="AQ16" s="38"/>
      <c r="AR16" s="9"/>
      <c r="AS16" s="9"/>
      <c r="AT16" s="9"/>
      <c r="AU16" s="9">
        <f t="shared" si="10"/>
        <v>0</v>
      </c>
      <c r="AV16" s="9"/>
      <c r="AW16" s="9">
        <f t="shared" si="11"/>
        <v>0</v>
      </c>
      <c r="AX16" s="9"/>
      <c r="AY16" s="38"/>
      <c r="AZ16" s="9"/>
      <c r="BA16" s="9"/>
      <c r="BB16" s="9"/>
      <c r="BC16" s="9">
        <f t="shared" si="12"/>
        <v>0</v>
      </c>
      <c r="BD16" s="9"/>
      <c r="BE16" s="9">
        <f t="shared" si="13"/>
        <v>0</v>
      </c>
      <c r="BF16" s="9"/>
      <c r="BG16" s="38"/>
      <c r="BH16" s="9"/>
      <c r="BI16" s="9"/>
      <c r="BJ16" s="9"/>
      <c r="BK16" s="9">
        <f t="shared" si="14"/>
        <v>0</v>
      </c>
      <c r="BL16" s="9"/>
      <c r="BM16" s="9">
        <f t="shared" si="15"/>
        <v>0</v>
      </c>
      <c r="BN16" s="9"/>
      <c r="BO16" s="38"/>
      <c r="BP16" s="9"/>
      <c r="BQ16" s="9"/>
      <c r="BR16" s="9"/>
      <c r="BS16" s="9">
        <f t="shared" si="16"/>
        <v>0</v>
      </c>
      <c r="BT16" s="9"/>
      <c r="BU16" s="9">
        <f t="shared" si="17"/>
        <v>0</v>
      </c>
      <c r="BV16" s="9"/>
      <c r="BW16" s="38"/>
      <c r="BX16" s="9"/>
      <c r="BY16" s="9"/>
      <c r="BZ16" s="9"/>
      <c r="CA16" s="9">
        <f t="shared" si="18"/>
        <v>0</v>
      </c>
      <c r="CB16" s="9"/>
      <c r="CC16" s="9">
        <f t="shared" si="19"/>
        <v>0</v>
      </c>
      <c r="CD16" s="9"/>
      <c r="CE16" s="38"/>
      <c r="CF16" s="9"/>
      <c r="CG16" s="9"/>
      <c r="CH16" s="9"/>
      <c r="CI16" s="9">
        <f t="shared" si="20"/>
        <v>0</v>
      </c>
      <c r="CJ16" s="9"/>
      <c r="CK16" s="9">
        <f t="shared" si="21"/>
        <v>0</v>
      </c>
      <c r="CL16" s="9"/>
      <c r="CM16" s="38"/>
      <c r="CN16" s="9"/>
      <c r="CO16" s="9"/>
      <c r="CP16" s="9"/>
      <c r="CQ16" s="9">
        <f t="shared" si="22"/>
        <v>0</v>
      </c>
      <c r="CR16" s="9"/>
      <c r="CS16" s="9">
        <f t="shared" si="23"/>
        <v>0</v>
      </c>
      <c r="CT16" s="9"/>
      <c r="CU16" s="38"/>
      <c r="CV16" s="9"/>
      <c r="CW16" s="9"/>
      <c r="CX16" s="9"/>
      <c r="CY16" s="9">
        <f t="shared" si="24"/>
        <v>0</v>
      </c>
      <c r="CZ16" s="9"/>
      <c r="DA16" s="9">
        <f t="shared" si="25"/>
        <v>0</v>
      </c>
      <c r="DB16" s="9"/>
      <c r="DC16" s="38"/>
      <c r="DD16" s="9"/>
      <c r="DE16" s="9"/>
      <c r="DF16" s="9"/>
      <c r="DG16" s="9">
        <f t="shared" si="26"/>
        <v>0</v>
      </c>
      <c r="DH16" s="9"/>
      <c r="DI16" s="9">
        <f t="shared" si="27"/>
        <v>0</v>
      </c>
      <c r="DJ16" s="9"/>
      <c r="DK16" s="38"/>
      <c r="DL16" s="9"/>
      <c r="DM16" s="9"/>
      <c r="DN16" s="9"/>
      <c r="DO16" s="9">
        <f t="shared" si="28"/>
        <v>0</v>
      </c>
      <c r="DP16" s="9"/>
      <c r="DQ16" s="9">
        <f t="shared" si="29"/>
        <v>0</v>
      </c>
      <c r="DR16" s="9"/>
      <c r="DS16" s="38"/>
      <c r="DT16" s="9"/>
      <c r="DU16" s="9"/>
      <c r="DV16" s="9"/>
      <c r="DW16" s="9">
        <f t="shared" si="30"/>
        <v>0</v>
      </c>
      <c r="DX16" s="9"/>
      <c r="DY16" s="9">
        <f t="shared" si="31"/>
        <v>0</v>
      </c>
      <c r="DZ16" s="9"/>
      <c r="EA16" s="38"/>
      <c r="EB16" s="9"/>
      <c r="EC16" s="9"/>
      <c r="ED16" s="9"/>
      <c r="EE16" s="9">
        <f t="shared" si="32"/>
        <v>0</v>
      </c>
      <c r="EF16" s="9"/>
      <c r="EG16" s="9">
        <f t="shared" si="33"/>
        <v>0</v>
      </c>
      <c r="EH16" s="9"/>
      <c r="EI16" s="38"/>
      <c r="EJ16" s="9"/>
      <c r="EK16" s="9"/>
      <c r="EL16" s="9"/>
      <c r="EM16" s="9">
        <f t="shared" si="34"/>
        <v>0</v>
      </c>
      <c r="EN16" s="9"/>
      <c r="EO16" s="9">
        <f t="shared" si="35"/>
        <v>0</v>
      </c>
      <c r="EP16" s="9"/>
      <c r="EQ16" s="32"/>
      <c r="ER16" s="221">
        <f t="shared" si="36"/>
        <v>0</v>
      </c>
      <c r="ES16" s="221">
        <f t="shared" si="37"/>
        <v>0</v>
      </c>
      <c r="ET16" s="221">
        <f t="shared" si="38"/>
        <v>0</v>
      </c>
    </row>
    <row r="17" spans="2:150" x14ac:dyDescent="0.2">
      <c r="B17" s="39">
        <v>43263</v>
      </c>
      <c r="C17" s="40"/>
      <c r="D17" s="9"/>
      <c r="E17" s="9"/>
      <c r="F17" s="9"/>
      <c r="G17" s="9">
        <f t="shared" si="0"/>
        <v>0</v>
      </c>
      <c r="H17" s="9"/>
      <c r="I17" s="9">
        <f t="shared" si="1"/>
        <v>0</v>
      </c>
      <c r="J17" s="9"/>
      <c r="K17" s="38"/>
      <c r="L17" s="9"/>
      <c r="M17" s="9"/>
      <c r="N17" s="9"/>
      <c r="O17" s="9">
        <f t="shared" si="2"/>
        <v>0</v>
      </c>
      <c r="P17" s="9"/>
      <c r="Q17" s="9">
        <f t="shared" si="3"/>
        <v>0</v>
      </c>
      <c r="R17" s="9"/>
      <c r="S17" s="38"/>
      <c r="T17" s="9"/>
      <c r="U17" s="9"/>
      <c r="V17" s="9"/>
      <c r="W17" s="9">
        <f t="shared" si="4"/>
        <v>0</v>
      </c>
      <c r="X17" s="9"/>
      <c r="Y17" s="9">
        <f t="shared" si="5"/>
        <v>0</v>
      </c>
      <c r="Z17" s="9"/>
      <c r="AA17" s="38"/>
      <c r="AB17" s="9"/>
      <c r="AC17" s="9"/>
      <c r="AD17" s="9"/>
      <c r="AE17" s="9">
        <f t="shared" si="6"/>
        <v>0</v>
      </c>
      <c r="AF17" s="9"/>
      <c r="AG17" s="9">
        <f t="shared" si="7"/>
        <v>0</v>
      </c>
      <c r="AH17" s="9"/>
      <c r="AI17" s="38"/>
      <c r="AJ17" s="9"/>
      <c r="AK17" s="9"/>
      <c r="AL17" s="9"/>
      <c r="AM17" s="9">
        <f t="shared" si="8"/>
        <v>0</v>
      </c>
      <c r="AN17" s="9"/>
      <c r="AO17" s="9">
        <f t="shared" si="9"/>
        <v>0</v>
      </c>
      <c r="AP17" s="9"/>
      <c r="AQ17" s="38"/>
      <c r="AR17" s="9"/>
      <c r="AS17" s="9"/>
      <c r="AT17" s="9"/>
      <c r="AU17" s="9">
        <f t="shared" si="10"/>
        <v>0</v>
      </c>
      <c r="AV17" s="9"/>
      <c r="AW17" s="9">
        <f t="shared" si="11"/>
        <v>0</v>
      </c>
      <c r="AX17" s="9"/>
      <c r="AY17" s="38"/>
      <c r="AZ17" s="9"/>
      <c r="BA17" s="9"/>
      <c r="BB17" s="9"/>
      <c r="BC17" s="9">
        <f t="shared" si="12"/>
        <v>0</v>
      </c>
      <c r="BD17" s="9"/>
      <c r="BE17" s="9">
        <f t="shared" si="13"/>
        <v>0</v>
      </c>
      <c r="BF17" s="9"/>
      <c r="BG17" s="38"/>
      <c r="BH17" s="9"/>
      <c r="BI17" s="9"/>
      <c r="BJ17" s="9"/>
      <c r="BK17" s="9">
        <f t="shared" si="14"/>
        <v>0</v>
      </c>
      <c r="BL17" s="9"/>
      <c r="BM17" s="9">
        <f t="shared" si="15"/>
        <v>0</v>
      </c>
      <c r="BN17" s="9"/>
      <c r="BO17" s="38"/>
      <c r="BP17" s="9"/>
      <c r="BQ17" s="9"/>
      <c r="BR17" s="9"/>
      <c r="BS17" s="9">
        <f t="shared" si="16"/>
        <v>0</v>
      </c>
      <c r="BT17" s="9"/>
      <c r="BU17" s="9">
        <f t="shared" si="17"/>
        <v>0</v>
      </c>
      <c r="BV17" s="9"/>
      <c r="BW17" s="38"/>
      <c r="BX17" s="9"/>
      <c r="BY17" s="9"/>
      <c r="BZ17" s="9"/>
      <c r="CA17" s="9">
        <f t="shared" si="18"/>
        <v>0</v>
      </c>
      <c r="CB17" s="9"/>
      <c r="CC17" s="9">
        <f t="shared" si="19"/>
        <v>0</v>
      </c>
      <c r="CD17" s="9"/>
      <c r="CE17" s="38"/>
      <c r="CF17" s="9"/>
      <c r="CG17" s="9"/>
      <c r="CH17" s="9"/>
      <c r="CI17" s="9">
        <f t="shared" si="20"/>
        <v>0</v>
      </c>
      <c r="CJ17" s="9"/>
      <c r="CK17" s="9">
        <f t="shared" si="21"/>
        <v>0</v>
      </c>
      <c r="CL17" s="9"/>
      <c r="CM17" s="38"/>
      <c r="CN17" s="9"/>
      <c r="CO17" s="9"/>
      <c r="CP17" s="9"/>
      <c r="CQ17" s="9">
        <f t="shared" si="22"/>
        <v>0</v>
      </c>
      <c r="CR17" s="9"/>
      <c r="CS17" s="9">
        <f t="shared" si="23"/>
        <v>0</v>
      </c>
      <c r="CT17" s="9"/>
      <c r="CU17" s="38"/>
      <c r="CV17" s="9"/>
      <c r="CW17" s="9"/>
      <c r="CX17" s="9"/>
      <c r="CY17" s="9">
        <f t="shared" si="24"/>
        <v>0</v>
      </c>
      <c r="CZ17" s="9"/>
      <c r="DA17" s="9">
        <f t="shared" si="25"/>
        <v>0</v>
      </c>
      <c r="DB17" s="9"/>
      <c r="DC17" s="38"/>
      <c r="DD17" s="9"/>
      <c r="DE17" s="9"/>
      <c r="DF17" s="9"/>
      <c r="DG17" s="9">
        <f t="shared" si="26"/>
        <v>0</v>
      </c>
      <c r="DH17" s="9"/>
      <c r="DI17" s="9">
        <f t="shared" si="27"/>
        <v>0</v>
      </c>
      <c r="DJ17" s="9"/>
      <c r="DK17" s="38"/>
      <c r="DL17" s="9"/>
      <c r="DM17" s="9"/>
      <c r="DN17" s="9"/>
      <c r="DO17" s="9">
        <f t="shared" si="28"/>
        <v>0</v>
      </c>
      <c r="DP17" s="9"/>
      <c r="DQ17" s="9">
        <f t="shared" si="29"/>
        <v>0</v>
      </c>
      <c r="DR17" s="9"/>
      <c r="DS17" s="38"/>
      <c r="DT17" s="9"/>
      <c r="DU17" s="9"/>
      <c r="DV17" s="9"/>
      <c r="DW17" s="9">
        <f t="shared" si="30"/>
        <v>0</v>
      </c>
      <c r="DX17" s="9"/>
      <c r="DY17" s="9">
        <f t="shared" si="31"/>
        <v>0</v>
      </c>
      <c r="DZ17" s="9"/>
      <c r="EA17" s="38"/>
      <c r="EB17" s="9"/>
      <c r="EC17" s="9"/>
      <c r="ED17" s="9"/>
      <c r="EE17" s="9">
        <f t="shared" si="32"/>
        <v>0</v>
      </c>
      <c r="EF17" s="9"/>
      <c r="EG17" s="9">
        <f t="shared" si="33"/>
        <v>0</v>
      </c>
      <c r="EH17" s="9"/>
      <c r="EI17" s="38"/>
      <c r="EJ17" s="9"/>
      <c r="EK17" s="9"/>
      <c r="EL17" s="9"/>
      <c r="EM17" s="9">
        <f t="shared" si="34"/>
        <v>0</v>
      </c>
      <c r="EN17" s="9"/>
      <c r="EO17" s="9">
        <f t="shared" si="35"/>
        <v>0</v>
      </c>
      <c r="EP17" s="9"/>
      <c r="EQ17" s="32"/>
      <c r="ER17" s="221">
        <f t="shared" si="36"/>
        <v>0</v>
      </c>
      <c r="ES17" s="221">
        <f t="shared" si="37"/>
        <v>0</v>
      </c>
      <c r="ET17" s="221">
        <f t="shared" si="38"/>
        <v>0</v>
      </c>
    </row>
    <row r="18" spans="2:150" x14ac:dyDescent="0.2">
      <c r="B18" s="39">
        <v>43264</v>
      </c>
      <c r="C18" s="40"/>
      <c r="D18" s="9"/>
      <c r="E18" s="9"/>
      <c r="F18" s="9"/>
      <c r="G18" s="9">
        <f t="shared" si="0"/>
        <v>0</v>
      </c>
      <c r="H18" s="9"/>
      <c r="I18" s="9">
        <f t="shared" si="1"/>
        <v>0</v>
      </c>
      <c r="J18" s="9"/>
      <c r="K18" s="38"/>
      <c r="L18" s="9"/>
      <c r="M18" s="9"/>
      <c r="N18" s="9"/>
      <c r="O18" s="9">
        <f t="shared" si="2"/>
        <v>0</v>
      </c>
      <c r="P18" s="9"/>
      <c r="Q18" s="9">
        <f t="shared" si="3"/>
        <v>0</v>
      </c>
      <c r="R18" s="9"/>
      <c r="S18" s="38"/>
      <c r="T18" s="9"/>
      <c r="U18" s="9"/>
      <c r="V18" s="9"/>
      <c r="W18" s="9">
        <f t="shared" si="4"/>
        <v>0</v>
      </c>
      <c r="X18" s="9"/>
      <c r="Y18" s="9">
        <f t="shared" si="5"/>
        <v>0</v>
      </c>
      <c r="Z18" s="9"/>
      <c r="AA18" s="38"/>
      <c r="AB18" s="9"/>
      <c r="AC18" s="9"/>
      <c r="AD18" s="9"/>
      <c r="AE18" s="9">
        <f t="shared" si="6"/>
        <v>0</v>
      </c>
      <c r="AF18" s="9"/>
      <c r="AG18" s="9">
        <f t="shared" si="7"/>
        <v>0</v>
      </c>
      <c r="AH18" s="9"/>
      <c r="AI18" s="38"/>
      <c r="AJ18" s="9"/>
      <c r="AK18" s="9"/>
      <c r="AL18" s="9"/>
      <c r="AM18" s="9">
        <f t="shared" si="8"/>
        <v>0</v>
      </c>
      <c r="AN18" s="9"/>
      <c r="AO18" s="9">
        <f t="shared" si="9"/>
        <v>0</v>
      </c>
      <c r="AP18" s="9"/>
      <c r="AQ18" s="38"/>
      <c r="AR18" s="9"/>
      <c r="AS18" s="9"/>
      <c r="AT18" s="9"/>
      <c r="AU18" s="9">
        <f t="shared" si="10"/>
        <v>0</v>
      </c>
      <c r="AV18" s="9"/>
      <c r="AW18" s="9">
        <f t="shared" si="11"/>
        <v>0</v>
      </c>
      <c r="AX18" s="9"/>
      <c r="AY18" s="38"/>
      <c r="AZ18" s="9"/>
      <c r="BA18" s="9"/>
      <c r="BB18" s="9"/>
      <c r="BC18" s="9">
        <f t="shared" si="12"/>
        <v>0</v>
      </c>
      <c r="BD18" s="9"/>
      <c r="BE18" s="9">
        <f t="shared" si="13"/>
        <v>0</v>
      </c>
      <c r="BF18" s="9"/>
      <c r="BG18" s="38"/>
      <c r="BH18" s="9"/>
      <c r="BI18" s="9"/>
      <c r="BJ18" s="9"/>
      <c r="BK18" s="9">
        <f t="shared" si="14"/>
        <v>0</v>
      </c>
      <c r="BL18" s="9"/>
      <c r="BM18" s="9">
        <f t="shared" si="15"/>
        <v>0</v>
      </c>
      <c r="BN18" s="9"/>
      <c r="BO18" s="38"/>
      <c r="BP18" s="9"/>
      <c r="BQ18" s="9"/>
      <c r="BR18" s="9"/>
      <c r="BS18" s="9">
        <f t="shared" si="16"/>
        <v>0</v>
      </c>
      <c r="BT18" s="9"/>
      <c r="BU18" s="9">
        <f t="shared" si="17"/>
        <v>0</v>
      </c>
      <c r="BV18" s="9"/>
      <c r="BW18" s="38"/>
      <c r="BX18" s="9"/>
      <c r="BY18" s="9"/>
      <c r="BZ18" s="9"/>
      <c r="CA18" s="9">
        <f t="shared" si="18"/>
        <v>0</v>
      </c>
      <c r="CB18" s="9"/>
      <c r="CC18" s="9">
        <f t="shared" si="19"/>
        <v>0</v>
      </c>
      <c r="CD18" s="9"/>
      <c r="CE18" s="38"/>
      <c r="CF18" s="9"/>
      <c r="CG18" s="9"/>
      <c r="CH18" s="9"/>
      <c r="CI18" s="9">
        <f t="shared" si="20"/>
        <v>0</v>
      </c>
      <c r="CJ18" s="9"/>
      <c r="CK18" s="9">
        <f t="shared" si="21"/>
        <v>0</v>
      </c>
      <c r="CL18" s="9"/>
      <c r="CM18" s="38"/>
      <c r="CN18" s="9"/>
      <c r="CO18" s="9"/>
      <c r="CP18" s="9"/>
      <c r="CQ18" s="9">
        <f t="shared" si="22"/>
        <v>0</v>
      </c>
      <c r="CR18" s="9"/>
      <c r="CS18" s="9">
        <f t="shared" si="23"/>
        <v>0</v>
      </c>
      <c r="CT18" s="9"/>
      <c r="CU18" s="38"/>
      <c r="CV18" s="9"/>
      <c r="CW18" s="9"/>
      <c r="CX18" s="9"/>
      <c r="CY18" s="9">
        <f t="shared" si="24"/>
        <v>0</v>
      </c>
      <c r="CZ18" s="9"/>
      <c r="DA18" s="9">
        <f t="shared" si="25"/>
        <v>0</v>
      </c>
      <c r="DB18" s="9"/>
      <c r="DC18" s="38"/>
      <c r="DD18" s="9"/>
      <c r="DE18" s="9"/>
      <c r="DF18" s="9"/>
      <c r="DG18" s="9">
        <f t="shared" si="26"/>
        <v>0</v>
      </c>
      <c r="DH18" s="9"/>
      <c r="DI18" s="9">
        <f t="shared" si="27"/>
        <v>0</v>
      </c>
      <c r="DJ18" s="9"/>
      <c r="DK18" s="38"/>
      <c r="DL18" s="9"/>
      <c r="DM18" s="9"/>
      <c r="DN18" s="9"/>
      <c r="DO18" s="9">
        <f t="shared" si="28"/>
        <v>0</v>
      </c>
      <c r="DP18" s="9"/>
      <c r="DQ18" s="9">
        <f t="shared" si="29"/>
        <v>0</v>
      </c>
      <c r="DR18" s="9"/>
      <c r="DS18" s="38"/>
      <c r="DT18" s="9"/>
      <c r="DU18" s="9"/>
      <c r="DV18" s="9"/>
      <c r="DW18" s="9">
        <f t="shared" si="30"/>
        <v>0</v>
      </c>
      <c r="DX18" s="9"/>
      <c r="DY18" s="9">
        <f t="shared" si="31"/>
        <v>0</v>
      </c>
      <c r="DZ18" s="9"/>
      <c r="EA18" s="38"/>
      <c r="EB18" s="9"/>
      <c r="EC18" s="9"/>
      <c r="ED18" s="9"/>
      <c r="EE18" s="9">
        <f t="shared" si="32"/>
        <v>0</v>
      </c>
      <c r="EF18" s="9"/>
      <c r="EG18" s="9">
        <f t="shared" si="33"/>
        <v>0</v>
      </c>
      <c r="EH18" s="9"/>
      <c r="EI18" s="38"/>
      <c r="EJ18" s="9"/>
      <c r="EK18" s="9"/>
      <c r="EL18" s="9"/>
      <c r="EM18" s="9">
        <f t="shared" si="34"/>
        <v>0</v>
      </c>
      <c r="EN18" s="9"/>
      <c r="EO18" s="9">
        <f t="shared" si="35"/>
        <v>0</v>
      </c>
      <c r="EP18" s="9"/>
      <c r="EQ18" s="32"/>
      <c r="ER18" s="221">
        <f t="shared" si="36"/>
        <v>0</v>
      </c>
      <c r="ES18" s="221">
        <f t="shared" si="37"/>
        <v>0</v>
      </c>
      <c r="ET18" s="221">
        <f t="shared" si="38"/>
        <v>0</v>
      </c>
    </row>
    <row r="19" spans="2:150" x14ac:dyDescent="0.2">
      <c r="B19" s="39">
        <v>43265</v>
      </c>
      <c r="C19" s="40"/>
      <c r="D19" s="9"/>
      <c r="E19" s="9"/>
      <c r="F19" s="9"/>
      <c r="G19" s="9">
        <f t="shared" si="0"/>
        <v>0</v>
      </c>
      <c r="H19" s="9"/>
      <c r="I19" s="9">
        <f t="shared" si="1"/>
        <v>0</v>
      </c>
      <c r="J19" s="9"/>
      <c r="K19" s="38"/>
      <c r="L19" s="9"/>
      <c r="M19" s="9"/>
      <c r="N19" s="9"/>
      <c r="O19" s="9">
        <f t="shared" si="2"/>
        <v>0</v>
      </c>
      <c r="P19" s="9"/>
      <c r="Q19" s="9">
        <f t="shared" si="3"/>
        <v>0</v>
      </c>
      <c r="R19" s="9"/>
      <c r="S19" s="38"/>
      <c r="T19" s="9"/>
      <c r="U19" s="9"/>
      <c r="V19" s="9"/>
      <c r="W19" s="9">
        <f t="shared" si="4"/>
        <v>0</v>
      </c>
      <c r="X19" s="9"/>
      <c r="Y19" s="9">
        <f t="shared" si="5"/>
        <v>0</v>
      </c>
      <c r="Z19" s="9"/>
      <c r="AA19" s="38"/>
      <c r="AB19" s="9"/>
      <c r="AC19" s="9"/>
      <c r="AD19" s="9"/>
      <c r="AE19" s="9">
        <f t="shared" si="6"/>
        <v>0</v>
      </c>
      <c r="AF19" s="9"/>
      <c r="AG19" s="9">
        <f t="shared" si="7"/>
        <v>0</v>
      </c>
      <c r="AH19" s="9"/>
      <c r="AI19" s="38"/>
      <c r="AJ19" s="9"/>
      <c r="AK19" s="9"/>
      <c r="AL19" s="9"/>
      <c r="AM19" s="9">
        <f t="shared" si="8"/>
        <v>0</v>
      </c>
      <c r="AN19" s="9"/>
      <c r="AO19" s="9">
        <f t="shared" si="9"/>
        <v>0</v>
      </c>
      <c r="AP19" s="9"/>
      <c r="AQ19" s="38"/>
      <c r="AR19" s="9"/>
      <c r="AS19" s="9"/>
      <c r="AT19" s="9"/>
      <c r="AU19" s="9">
        <f t="shared" si="10"/>
        <v>0</v>
      </c>
      <c r="AV19" s="9"/>
      <c r="AW19" s="9">
        <f t="shared" si="11"/>
        <v>0</v>
      </c>
      <c r="AX19" s="9"/>
      <c r="AY19" s="38"/>
      <c r="AZ19" s="9"/>
      <c r="BA19" s="9"/>
      <c r="BB19" s="9"/>
      <c r="BC19" s="9">
        <f t="shared" si="12"/>
        <v>0</v>
      </c>
      <c r="BD19" s="9"/>
      <c r="BE19" s="9">
        <f t="shared" si="13"/>
        <v>0</v>
      </c>
      <c r="BF19" s="9"/>
      <c r="BG19" s="38"/>
      <c r="BH19" s="9"/>
      <c r="BI19" s="9"/>
      <c r="BJ19" s="9"/>
      <c r="BK19" s="9">
        <f t="shared" si="14"/>
        <v>0</v>
      </c>
      <c r="BL19" s="9"/>
      <c r="BM19" s="9">
        <f t="shared" si="15"/>
        <v>0</v>
      </c>
      <c r="BN19" s="9"/>
      <c r="BO19" s="38"/>
      <c r="BP19" s="9"/>
      <c r="BQ19" s="9"/>
      <c r="BR19" s="9"/>
      <c r="BS19" s="9">
        <f t="shared" si="16"/>
        <v>0</v>
      </c>
      <c r="BT19" s="9"/>
      <c r="BU19" s="9">
        <f t="shared" si="17"/>
        <v>0</v>
      </c>
      <c r="BV19" s="9"/>
      <c r="BW19" s="38"/>
      <c r="BX19" s="9"/>
      <c r="BY19" s="9"/>
      <c r="BZ19" s="9"/>
      <c r="CA19" s="9">
        <f t="shared" si="18"/>
        <v>0</v>
      </c>
      <c r="CB19" s="9"/>
      <c r="CC19" s="9">
        <f t="shared" si="19"/>
        <v>0</v>
      </c>
      <c r="CD19" s="9"/>
      <c r="CE19" s="38"/>
      <c r="CF19" s="9"/>
      <c r="CG19" s="9"/>
      <c r="CH19" s="9"/>
      <c r="CI19" s="9">
        <f t="shared" si="20"/>
        <v>0</v>
      </c>
      <c r="CJ19" s="9"/>
      <c r="CK19" s="9">
        <f t="shared" si="21"/>
        <v>0</v>
      </c>
      <c r="CL19" s="9"/>
      <c r="CM19" s="38"/>
      <c r="CN19" s="9"/>
      <c r="CO19" s="9"/>
      <c r="CP19" s="9"/>
      <c r="CQ19" s="9">
        <f t="shared" si="22"/>
        <v>0</v>
      </c>
      <c r="CR19" s="9"/>
      <c r="CS19" s="9">
        <f t="shared" si="23"/>
        <v>0</v>
      </c>
      <c r="CT19" s="9"/>
      <c r="CU19" s="38"/>
      <c r="CV19" s="9"/>
      <c r="CW19" s="9"/>
      <c r="CX19" s="9"/>
      <c r="CY19" s="9">
        <f t="shared" si="24"/>
        <v>0</v>
      </c>
      <c r="CZ19" s="9"/>
      <c r="DA19" s="9">
        <f t="shared" si="25"/>
        <v>0</v>
      </c>
      <c r="DB19" s="9"/>
      <c r="DC19" s="38"/>
      <c r="DD19" s="9"/>
      <c r="DE19" s="9"/>
      <c r="DF19" s="9"/>
      <c r="DG19" s="9">
        <f t="shared" si="26"/>
        <v>0</v>
      </c>
      <c r="DH19" s="9"/>
      <c r="DI19" s="9">
        <f t="shared" si="27"/>
        <v>0</v>
      </c>
      <c r="DJ19" s="9"/>
      <c r="DK19" s="38"/>
      <c r="DL19" s="9"/>
      <c r="DM19" s="9"/>
      <c r="DN19" s="9"/>
      <c r="DO19" s="9">
        <f t="shared" si="28"/>
        <v>0</v>
      </c>
      <c r="DP19" s="9"/>
      <c r="DQ19" s="9">
        <f t="shared" si="29"/>
        <v>0</v>
      </c>
      <c r="DR19" s="9"/>
      <c r="DS19" s="38"/>
      <c r="DT19" s="9"/>
      <c r="DU19" s="9"/>
      <c r="DV19" s="9"/>
      <c r="DW19" s="9">
        <f t="shared" si="30"/>
        <v>0</v>
      </c>
      <c r="DX19" s="9"/>
      <c r="DY19" s="9">
        <f t="shared" si="31"/>
        <v>0</v>
      </c>
      <c r="DZ19" s="9"/>
      <c r="EA19" s="38"/>
      <c r="EB19" s="9"/>
      <c r="EC19" s="9"/>
      <c r="ED19" s="9"/>
      <c r="EE19" s="9">
        <f t="shared" si="32"/>
        <v>0</v>
      </c>
      <c r="EF19" s="9"/>
      <c r="EG19" s="9">
        <f t="shared" si="33"/>
        <v>0</v>
      </c>
      <c r="EH19" s="9"/>
      <c r="EI19" s="38"/>
      <c r="EJ19" s="9"/>
      <c r="EK19" s="9"/>
      <c r="EL19" s="9"/>
      <c r="EM19" s="9">
        <f t="shared" si="34"/>
        <v>0</v>
      </c>
      <c r="EN19" s="9"/>
      <c r="EO19" s="9">
        <f t="shared" si="35"/>
        <v>0</v>
      </c>
      <c r="EP19" s="9"/>
      <c r="EQ19" s="32"/>
      <c r="ER19" s="221">
        <f t="shared" si="36"/>
        <v>0</v>
      </c>
      <c r="ES19" s="221">
        <f t="shared" si="37"/>
        <v>0</v>
      </c>
      <c r="ET19" s="221">
        <f t="shared" si="38"/>
        <v>0</v>
      </c>
    </row>
    <row r="20" spans="2:150" x14ac:dyDescent="0.2">
      <c r="B20" s="39">
        <v>43266</v>
      </c>
      <c r="C20" s="40"/>
      <c r="D20" s="9"/>
      <c r="E20" s="9"/>
      <c r="F20" s="9"/>
      <c r="G20" s="9">
        <f t="shared" si="0"/>
        <v>0</v>
      </c>
      <c r="H20" s="9"/>
      <c r="I20" s="9">
        <f t="shared" si="1"/>
        <v>0</v>
      </c>
      <c r="J20" s="9"/>
      <c r="K20" s="38"/>
      <c r="L20" s="9"/>
      <c r="M20" s="9"/>
      <c r="N20" s="9"/>
      <c r="O20" s="9">
        <f t="shared" si="2"/>
        <v>0</v>
      </c>
      <c r="P20" s="9"/>
      <c r="Q20" s="9">
        <f t="shared" si="3"/>
        <v>0</v>
      </c>
      <c r="R20" s="9"/>
      <c r="S20" s="38"/>
      <c r="T20" s="9"/>
      <c r="U20" s="9"/>
      <c r="V20" s="9"/>
      <c r="W20" s="9">
        <f t="shared" si="4"/>
        <v>0</v>
      </c>
      <c r="X20" s="9"/>
      <c r="Y20" s="9">
        <f t="shared" si="5"/>
        <v>0</v>
      </c>
      <c r="Z20" s="9"/>
      <c r="AA20" s="38"/>
      <c r="AB20" s="9"/>
      <c r="AC20" s="9"/>
      <c r="AD20" s="9"/>
      <c r="AE20" s="9">
        <f t="shared" si="6"/>
        <v>0</v>
      </c>
      <c r="AF20" s="9"/>
      <c r="AG20" s="9">
        <f t="shared" si="7"/>
        <v>0</v>
      </c>
      <c r="AH20" s="9"/>
      <c r="AI20" s="38"/>
      <c r="AJ20" s="9"/>
      <c r="AK20" s="9"/>
      <c r="AL20" s="9"/>
      <c r="AM20" s="9">
        <f t="shared" si="8"/>
        <v>0</v>
      </c>
      <c r="AN20" s="9"/>
      <c r="AO20" s="9">
        <f t="shared" si="9"/>
        <v>0</v>
      </c>
      <c r="AP20" s="9"/>
      <c r="AQ20" s="38"/>
      <c r="AR20" s="9"/>
      <c r="AS20" s="9"/>
      <c r="AT20" s="9"/>
      <c r="AU20" s="9">
        <f t="shared" si="10"/>
        <v>0</v>
      </c>
      <c r="AV20" s="9"/>
      <c r="AW20" s="9">
        <f t="shared" si="11"/>
        <v>0</v>
      </c>
      <c r="AX20" s="9"/>
      <c r="AY20" s="38"/>
      <c r="AZ20" s="9"/>
      <c r="BA20" s="9"/>
      <c r="BB20" s="9"/>
      <c r="BC20" s="9">
        <f t="shared" si="12"/>
        <v>0</v>
      </c>
      <c r="BD20" s="9"/>
      <c r="BE20" s="9">
        <f t="shared" si="13"/>
        <v>0</v>
      </c>
      <c r="BF20" s="9"/>
      <c r="BG20" s="38"/>
      <c r="BH20" s="9"/>
      <c r="BI20" s="9"/>
      <c r="BJ20" s="9"/>
      <c r="BK20" s="9">
        <f t="shared" si="14"/>
        <v>0</v>
      </c>
      <c r="BL20" s="9"/>
      <c r="BM20" s="9">
        <f t="shared" si="15"/>
        <v>0</v>
      </c>
      <c r="BN20" s="9"/>
      <c r="BO20" s="38"/>
      <c r="BP20" s="9"/>
      <c r="BQ20" s="9"/>
      <c r="BR20" s="9"/>
      <c r="BS20" s="9">
        <f t="shared" si="16"/>
        <v>0</v>
      </c>
      <c r="BT20" s="9"/>
      <c r="BU20" s="9">
        <f t="shared" si="17"/>
        <v>0</v>
      </c>
      <c r="BV20" s="9"/>
      <c r="BW20" s="38"/>
      <c r="BX20" s="9"/>
      <c r="BY20" s="9"/>
      <c r="BZ20" s="9"/>
      <c r="CA20" s="9">
        <f t="shared" si="18"/>
        <v>0</v>
      </c>
      <c r="CB20" s="9"/>
      <c r="CC20" s="9">
        <f t="shared" si="19"/>
        <v>0</v>
      </c>
      <c r="CD20" s="9"/>
      <c r="CE20" s="38"/>
      <c r="CF20" s="9"/>
      <c r="CG20" s="9"/>
      <c r="CH20" s="9"/>
      <c r="CI20" s="9">
        <f t="shared" si="20"/>
        <v>0</v>
      </c>
      <c r="CJ20" s="9"/>
      <c r="CK20" s="9">
        <f t="shared" si="21"/>
        <v>0</v>
      </c>
      <c r="CL20" s="9"/>
      <c r="CM20" s="38"/>
      <c r="CN20" s="9"/>
      <c r="CO20" s="9"/>
      <c r="CP20" s="9"/>
      <c r="CQ20" s="9">
        <f t="shared" si="22"/>
        <v>0</v>
      </c>
      <c r="CR20" s="9"/>
      <c r="CS20" s="9">
        <f t="shared" si="23"/>
        <v>0</v>
      </c>
      <c r="CT20" s="9"/>
      <c r="CU20" s="38"/>
      <c r="CV20" s="9"/>
      <c r="CW20" s="9"/>
      <c r="CX20" s="9"/>
      <c r="CY20" s="9">
        <f t="shared" si="24"/>
        <v>0</v>
      </c>
      <c r="CZ20" s="9"/>
      <c r="DA20" s="9">
        <f t="shared" si="25"/>
        <v>0</v>
      </c>
      <c r="DB20" s="9"/>
      <c r="DC20" s="38"/>
      <c r="DD20" s="9"/>
      <c r="DE20" s="9"/>
      <c r="DF20" s="9"/>
      <c r="DG20" s="9">
        <f t="shared" si="26"/>
        <v>0</v>
      </c>
      <c r="DH20" s="9"/>
      <c r="DI20" s="9">
        <f t="shared" si="27"/>
        <v>0</v>
      </c>
      <c r="DJ20" s="9"/>
      <c r="DK20" s="38"/>
      <c r="DL20" s="9"/>
      <c r="DM20" s="9"/>
      <c r="DN20" s="9"/>
      <c r="DO20" s="9">
        <f t="shared" si="28"/>
        <v>0</v>
      </c>
      <c r="DP20" s="9"/>
      <c r="DQ20" s="9">
        <f t="shared" si="29"/>
        <v>0</v>
      </c>
      <c r="DR20" s="9"/>
      <c r="DS20" s="38"/>
      <c r="DT20" s="9"/>
      <c r="DU20" s="9"/>
      <c r="DV20" s="9"/>
      <c r="DW20" s="9">
        <f t="shared" si="30"/>
        <v>0</v>
      </c>
      <c r="DX20" s="9"/>
      <c r="DY20" s="9">
        <f t="shared" si="31"/>
        <v>0</v>
      </c>
      <c r="DZ20" s="9"/>
      <c r="EA20" s="38"/>
      <c r="EB20" s="9"/>
      <c r="EC20" s="9"/>
      <c r="ED20" s="9"/>
      <c r="EE20" s="9">
        <f t="shared" si="32"/>
        <v>0</v>
      </c>
      <c r="EF20" s="9"/>
      <c r="EG20" s="9">
        <f t="shared" si="33"/>
        <v>0</v>
      </c>
      <c r="EH20" s="9"/>
      <c r="EI20" s="38"/>
      <c r="EJ20" s="9"/>
      <c r="EK20" s="9"/>
      <c r="EL20" s="9"/>
      <c r="EM20" s="9">
        <f t="shared" si="34"/>
        <v>0</v>
      </c>
      <c r="EN20" s="9"/>
      <c r="EO20" s="9">
        <f t="shared" si="35"/>
        <v>0</v>
      </c>
      <c r="EP20" s="9"/>
      <c r="EQ20" s="32"/>
      <c r="ER20" s="221">
        <f t="shared" si="36"/>
        <v>0</v>
      </c>
      <c r="ES20" s="221">
        <f t="shared" si="37"/>
        <v>0</v>
      </c>
      <c r="ET20" s="221">
        <f t="shared" si="38"/>
        <v>0</v>
      </c>
    </row>
    <row r="21" spans="2:150" x14ac:dyDescent="0.2">
      <c r="B21" s="39">
        <v>43267</v>
      </c>
      <c r="C21" s="40"/>
      <c r="D21" s="9"/>
      <c r="E21" s="9"/>
      <c r="F21" s="9"/>
      <c r="G21" s="9">
        <f t="shared" si="0"/>
        <v>0</v>
      </c>
      <c r="H21" s="9"/>
      <c r="I21" s="9">
        <f t="shared" si="1"/>
        <v>0</v>
      </c>
      <c r="J21" s="9"/>
      <c r="K21" s="38"/>
      <c r="L21" s="9"/>
      <c r="M21" s="9"/>
      <c r="N21" s="9"/>
      <c r="O21" s="9">
        <f t="shared" si="2"/>
        <v>0</v>
      </c>
      <c r="P21" s="9"/>
      <c r="Q21" s="9">
        <f t="shared" si="3"/>
        <v>0</v>
      </c>
      <c r="R21" s="9"/>
      <c r="S21" s="38"/>
      <c r="T21" s="9"/>
      <c r="U21" s="9"/>
      <c r="V21" s="9"/>
      <c r="W21" s="9">
        <f t="shared" si="4"/>
        <v>0</v>
      </c>
      <c r="X21" s="9"/>
      <c r="Y21" s="9">
        <f t="shared" si="5"/>
        <v>0</v>
      </c>
      <c r="Z21" s="9"/>
      <c r="AA21" s="38"/>
      <c r="AB21" s="9"/>
      <c r="AC21" s="9"/>
      <c r="AD21" s="9"/>
      <c r="AE21" s="9">
        <f t="shared" si="6"/>
        <v>0</v>
      </c>
      <c r="AF21" s="9"/>
      <c r="AG21" s="9">
        <f t="shared" si="7"/>
        <v>0</v>
      </c>
      <c r="AH21" s="9"/>
      <c r="AI21" s="38"/>
      <c r="AJ21" s="9"/>
      <c r="AK21" s="9"/>
      <c r="AL21" s="9"/>
      <c r="AM21" s="9">
        <f t="shared" si="8"/>
        <v>0</v>
      </c>
      <c r="AN21" s="9"/>
      <c r="AO21" s="9">
        <f t="shared" si="9"/>
        <v>0</v>
      </c>
      <c r="AP21" s="9"/>
      <c r="AQ21" s="38"/>
      <c r="AR21" s="9"/>
      <c r="AS21" s="9"/>
      <c r="AT21" s="9"/>
      <c r="AU21" s="9">
        <f t="shared" si="10"/>
        <v>0</v>
      </c>
      <c r="AV21" s="9"/>
      <c r="AW21" s="9">
        <f t="shared" si="11"/>
        <v>0</v>
      </c>
      <c r="AX21" s="9"/>
      <c r="AY21" s="38"/>
      <c r="AZ21" s="9"/>
      <c r="BA21" s="9"/>
      <c r="BB21" s="9"/>
      <c r="BC21" s="9">
        <f t="shared" si="12"/>
        <v>0</v>
      </c>
      <c r="BD21" s="9"/>
      <c r="BE21" s="9">
        <f t="shared" si="13"/>
        <v>0</v>
      </c>
      <c r="BF21" s="9"/>
      <c r="BG21" s="38"/>
      <c r="BH21" s="9"/>
      <c r="BI21" s="9"/>
      <c r="BJ21" s="9"/>
      <c r="BK21" s="9">
        <f t="shared" si="14"/>
        <v>0</v>
      </c>
      <c r="BL21" s="9"/>
      <c r="BM21" s="9">
        <f t="shared" si="15"/>
        <v>0</v>
      </c>
      <c r="BN21" s="9"/>
      <c r="BO21" s="38"/>
      <c r="BP21" s="9"/>
      <c r="BQ21" s="9"/>
      <c r="BR21" s="9"/>
      <c r="BS21" s="9">
        <f t="shared" si="16"/>
        <v>0</v>
      </c>
      <c r="BT21" s="9"/>
      <c r="BU21" s="9">
        <f t="shared" si="17"/>
        <v>0</v>
      </c>
      <c r="BV21" s="9"/>
      <c r="BW21" s="38"/>
      <c r="BX21" s="9"/>
      <c r="BY21" s="9"/>
      <c r="BZ21" s="9"/>
      <c r="CA21" s="9">
        <f t="shared" si="18"/>
        <v>0</v>
      </c>
      <c r="CB21" s="9"/>
      <c r="CC21" s="9">
        <f t="shared" si="19"/>
        <v>0</v>
      </c>
      <c r="CD21" s="9"/>
      <c r="CE21" s="38"/>
      <c r="CF21" s="9"/>
      <c r="CG21" s="9"/>
      <c r="CH21" s="9"/>
      <c r="CI21" s="9">
        <f t="shared" si="20"/>
        <v>0</v>
      </c>
      <c r="CJ21" s="9"/>
      <c r="CK21" s="9">
        <f t="shared" si="21"/>
        <v>0</v>
      </c>
      <c r="CL21" s="9"/>
      <c r="CM21" s="38"/>
      <c r="CN21" s="9"/>
      <c r="CO21" s="9"/>
      <c r="CP21" s="9"/>
      <c r="CQ21" s="9">
        <f t="shared" si="22"/>
        <v>0</v>
      </c>
      <c r="CR21" s="9"/>
      <c r="CS21" s="9">
        <f t="shared" si="23"/>
        <v>0</v>
      </c>
      <c r="CT21" s="9"/>
      <c r="CU21" s="38"/>
      <c r="CV21" s="9"/>
      <c r="CW21" s="9"/>
      <c r="CX21" s="9"/>
      <c r="CY21" s="9">
        <f t="shared" si="24"/>
        <v>0</v>
      </c>
      <c r="CZ21" s="9"/>
      <c r="DA21" s="9">
        <f t="shared" si="25"/>
        <v>0</v>
      </c>
      <c r="DB21" s="9"/>
      <c r="DC21" s="38"/>
      <c r="DD21" s="9"/>
      <c r="DE21" s="9"/>
      <c r="DF21" s="9"/>
      <c r="DG21" s="9">
        <f t="shared" si="26"/>
        <v>0</v>
      </c>
      <c r="DH21" s="9"/>
      <c r="DI21" s="9">
        <f t="shared" si="27"/>
        <v>0</v>
      </c>
      <c r="DJ21" s="9"/>
      <c r="DK21" s="38"/>
      <c r="DL21" s="9"/>
      <c r="DM21" s="9"/>
      <c r="DN21" s="9"/>
      <c r="DO21" s="9">
        <f t="shared" si="28"/>
        <v>0</v>
      </c>
      <c r="DP21" s="9"/>
      <c r="DQ21" s="9">
        <f t="shared" si="29"/>
        <v>0</v>
      </c>
      <c r="DR21" s="9"/>
      <c r="DS21" s="38"/>
      <c r="DT21" s="9"/>
      <c r="DU21" s="9"/>
      <c r="DV21" s="9"/>
      <c r="DW21" s="9">
        <f t="shared" si="30"/>
        <v>0</v>
      </c>
      <c r="DX21" s="9"/>
      <c r="DY21" s="9">
        <f t="shared" si="31"/>
        <v>0</v>
      </c>
      <c r="DZ21" s="9"/>
      <c r="EA21" s="38"/>
      <c r="EB21" s="9"/>
      <c r="EC21" s="9"/>
      <c r="ED21" s="9"/>
      <c r="EE21" s="9">
        <f t="shared" si="32"/>
        <v>0</v>
      </c>
      <c r="EF21" s="9"/>
      <c r="EG21" s="9">
        <f t="shared" si="33"/>
        <v>0</v>
      </c>
      <c r="EH21" s="9"/>
      <c r="EI21" s="38"/>
      <c r="EJ21" s="9"/>
      <c r="EK21" s="9"/>
      <c r="EL21" s="9"/>
      <c r="EM21" s="9">
        <f t="shared" si="34"/>
        <v>0</v>
      </c>
      <c r="EN21" s="9"/>
      <c r="EO21" s="9">
        <f t="shared" si="35"/>
        <v>0</v>
      </c>
      <c r="EP21" s="9"/>
      <c r="EQ21" s="32"/>
      <c r="ER21" s="221">
        <f t="shared" si="36"/>
        <v>0</v>
      </c>
      <c r="ES21" s="221">
        <f t="shared" si="37"/>
        <v>0</v>
      </c>
      <c r="ET21" s="221">
        <f t="shared" si="38"/>
        <v>0</v>
      </c>
    </row>
    <row r="22" spans="2:150" x14ac:dyDescent="0.2">
      <c r="B22" s="39">
        <v>43268</v>
      </c>
      <c r="C22" s="40"/>
      <c r="D22" s="9"/>
      <c r="E22" s="9"/>
      <c r="F22" s="9"/>
      <c r="G22" s="9">
        <f t="shared" si="0"/>
        <v>0</v>
      </c>
      <c r="H22" s="9"/>
      <c r="I22" s="9">
        <f t="shared" si="1"/>
        <v>0</v>
      </c>
      <c r="J22" s="9"/>
      <c r="K22" s="38"/>
      <c r="L22" s="9"/>
      <c r="M22" s="9"/>
      <c r="N22" s="9"/>
      <c r="O22" s="9">
        <f t="shared" si="2"/>
        <v>0</v>
      </c>
      <c r="P22" s="9"/>
      <c r="Q22" s="9">
        <f t="shared" si="3"/>
        <v>0</v>
      </c>
      <c r="R22" s="9"/>
      <c r="S22" s="38"/>
      <c r="T22" s="9"/>
      <c r="U22" s="9"/>
      <c r="V22" s="9"/>
      <c r="W22" s="9">
        <f t="shared" si="4"/>
        <v>0</v>
      </c>
      <c r="X22" s="9"/>
      <c r="Y22" s="9">
        <f t="shared" si="5"/>
        <v>0</v>
      </c>
      <c r="Z22" s="9"/>
      <c r="AA22" s="38"/>
      <c r="AB22" s="9"/>
      <c r="AC22" s="9"/>
      <c r="AD22" s="9"/>
      <c r="AE22" s="9">
        <f t="shared" si="6"/>
        <v>0</v>
      </c>
      <c r="AF22" s="9"/>
      <c r="AG22" s="9">
        <f t="shared" si="7"/>
        <v>0</v>
      </c>
      <c r="AH22" s="9"/>
      <c r="AI22" s="38"/>
      <c r="AJ22" s="9"/>
      <c r="AK22" s="9"/>
      <c r="AL22" s="9"/>
      <c r="AM22" s="9">
        <f t="shared" si="8"/>
        <v>0</v>
      </c>
      <c r="AN22" s="9"/>
      <c r="AO22" s="9">
        <f t="shared" si="9"/>
        <v>0</v>
      </c>
      <c r="AP22" s="9"/>
      <c r="AQ22" s="38"/>
      <c r="AR22" s="9"/>
      <c r="AS22" s="9"/>
      <c r="AT22" s="9"/>
      <c r="AU22" s="9">
        <f t="shared" si="10"/>
        <v>0</v>
      </c>
      <c r="AV22" s="9"/>
      <c r="AW22" s="9">
        <f t="shared" si="11"/>
        <v>0</v>
      </c>
      <c r="AX22" s="9"/>
      <c r="AY22" s="38"/>
      <c r="AZ22" s="9"/>
      <c r="BA22" s="9"/>
      <c r="BB22" s="9"/>
      <c r="BC22" s="9">
        <f t="shared" si="12"/>
        <v>0</v>
      </c>
      <c r="BD22" s="9"/>
      <c r="BE22" s="9">
        <f t="shared" si="13"/>
        <v>0</v>
      </c>
      <c r="BF22" s="9"/>
      <c r="BG22" s="38"/>
      <c r="BH22" s="9"/>
      <c r="BI22" s="9"/>
      <c r="BJ22" s="9"/>
      <c r="BK22" s="9">
        <f t="shared" si="14"/>
        <v>0</v>
      </c>
      <c r="BL22" s="9"/>
      <c r="BM22" s="9">
        <f t="shared" si="15"/>
        <v>0</v>
      </c>
      <c r="BN22" s="9"/>
      <c r="BO22" s="38"/>
      <c r="BP22" s="9"/>
      <c r="BQ22" s="9"/>
      <c r="BR22" s="9"/>
      <c r="BS22" s="9">
        <f t="shared" si="16"/>
        <v>0</v>
      </c>
      <c r="BT22" s="9"/>
      <c r="BU22" s="9">
        <f t="shared" si="17"/>
        <v>0</v>
      </c>
      <c r="BV22" s="9"/>
      <c r="BW22" s="38"/>
      <c r="BX22" s="9"/>
      <c r="BY22" s="9"/>
      <c r="BZ22" s="9"/>
      <c r="CA22" s="9">
        <f t="shared" si="18"/>
        <v>0</v>
      </c>
      <c r="CB22" s="9"/>
      <c r="CC22" s="9">
        <f t="shared" si="19"/>
        <v>0</v>
      </c>
      <c r="CD22" s="9"/>
      <c r="CE22" s="38"/>
      <c r="CF22" s="9"/>
      <c r="CG22" s="9"/>
      <c r="CH22" s="9"/>
      <c r="CI22" s="9">
        <f t="shared" si="20"/>
        <v>0</v>
      </c>
      <c r="CJ22" s="9"/>
      <c r="CK22" s="9">
        <f t="shared" si="21"/>
        <v>0</v>
      </c>
      <c r="CL22" s="9"/>
      <c r="CM22" s="38"/>
      <c r="CN22" s="9"/>
      <c r="CO22" s="9"/>
      <c r="CP22" s="9"/>
      <c r="CQ22" s="9">
        <f t="shared" si="22"/>
        <v>0</v>
      </c>
      <c r="CR22" s="9"/>
      <c r="CS22" s="9">
        <f t="shared" si="23"/>
        <v>0</v>
      </c>
      <c r="CT22" s="9"/>
      <c r="CU22" s="38"/>
      <c r="CV22" s="9"/>
      <c r="CW22" s="9"/>
      <c r="CX22" s="9"/>
      <c r="CY22" s="9">
        <f t="shared" si="24"/>
        <v>0</v>
      </c>
      <c r="CZ22" s="9"/>
      <c r="DA22" s="9">
        <f t="shared" si="25"/>
        <v>0</v>
      </c>
      <c r="DB22" s="9"/>
      <c r="DC22" s="38"/>
      <c r="DD22" s="9"/>
      <c r="DE22" s="9"/>
      <c r="DF22" s="9"/>
      <c r="DG22" s="9">
        <f t="shared" si="26"/>
        <v>0</v>
      </c>
      <c r="DH22" s="9"/>
      <c r="DI22" s="9">
        <f t="shared" si="27"/>
        <v>0</v>
      </c>
      <c r="DJ22" s="9"/>
      <c r="DK22" s="38"/>
      <c r="DL22" s="9"/>
      <c r="DM22" s="9"/>
      <c r="DN22" s="9"/>
      <c r="DO22" s="9">
        <f t="shared" si="28"/>
        <v>0</v>
      </c>
      <c r="DP22" s="9"/>
      <c r="DQ22" s="9">
        <f t="shared" si="29"/>
        <v>0</v>
      </c>
      <c r="DR22" s="9"/>
      <c r="DS22" s="38"/>
      <c r="DT22" s="9"/>
      <c r="DU22" s="9"/>
      <c r="DV22" s="9"/>
      <c r="DW22" s="9">
        <f t="shared" si="30"/>
        <v>0</v>
      </c>
      <c r="DX22" s="9"/>
      <c r="DY22" s="9">
        <f t="shared" si="31"/>
        <v>0</v>
      </c>
      <c r="DZ22" s="9"/>
      <c r="EA22" s="38"/>
      <c r="EB22" s="9"/>
      <c r="EC22" s="9"/>
      <c r="ED22" s="9"/>
      <c r="EE22" s="9">
        <f t="shared" si="32"/>
        <v>0</v>
      </c>
      <c r="EF22" s="9"/>
      <c r="EG22" s="9">
        <f t="shared" si="33"/>
        <v>0</v>
      </c>
      <c r="EH22" s="9"/>
      <c r="EI22" s="38"/>
      <c r="EJ22" s="9"/>
      <c r="EK22" s="9"/>
      <c r="EL22" s="9"/>
      <c r="EM22" s="9">
        <f t="shared" si="34"/>
        <v>0</v>
      </c>
      <c r="EN22" s="9"/>
      <c r="EO22" s="9">
        <f t="shared" si="35"/>
        <v>0</v>
      </c>
      <c r="EP22" s="9"/>
      <c r="EQ22" s="32"/>
      <c r="ER22" s="221">
        <f t="shared" si="36"/>
        <v>0</v>
      </c>
      <c r="ES22" s="221">
        <f t="shared" si="37"/>
        <v>0</v>
      </c>
      <c r="ET22" s="221">
        <f t="shared" si="38"/>
        <v>0</v>
      </c>
    </row>
    <row r="23" spans="2:150" x14ac:dyDescent="0.2">
      <c r="B23" s="39">
        <v>43269</v>
      </c>
      <c r="C23" s="40"/>
      <c r="D23" s="9"/>
      <c r="E23" s="9"/>
      <c r="F23" s="9"/>
      <c r="G23" s="9">
        <f t="shared" si="0"/>
        <v>0</v>
      </c>
      <c r="H23" s="9"/>
      <c r="I23" s="9">
        <f t="shared" si="1"/>
        <v>0</v>
      </c>
      <c r="J23" s="9"/>
      <c r="K23" s="38"/>
      <c r="L23" s="9"/>
      <c r="M23" s="9"/>
      <c r="N23" s="9"/>
      <c r="O23" s="9">
        <f t="shared" si="2"/>
        <v>0</v>
      </c>
      <c r="P23" s="9"/>
      <c r="Q23" s="9">
        <f t="shared" si="3"/>
        <v>0</v>
      </c>
      <c r="R23" s="9"/>
      <c r="S23" s="38"/>
      <c r="T23" s="9"/>
      <c r="U23" s="9"/>
      <c r="V23" s="9"/>
      <c r="W23" s="9">
        <f t="shared" si="4"/>
        <v>0</v>
      </c>
      <c r="X23" s="9"/>
      <c r="Y23" s="9">
        <f t="shared" si="5"/>
        <v>0</v>
      </c>
      <c r="Z23" s="9"/>
      <c r="AA23" s="38"/>
      <c r="AB23" s="9"/>
      <c r="AC23" s="9"/>
      <c r="AD23" s="9"/>
      <c r="AE23" s="9">
        <f t="shared" si="6"/>
        <v>0</v>
      </c>
      <c r="AF23" s="9"/>
      <c r="AG23" s="9">
        <f t="shared" si="7"/>
        <v>0</v>
      </c>
      <c r="AH23" s="9"/>
      <c r="AI23" s="38"/>
      <c r="AJ23" s="9"/>
      <c r="AK23" s="9"/>
      <c r="AL23" s="9"/>
      <c r="AM23" s="9">
        <f t="shared" si="8"/>
        <v>0</v>
      </c>
      <c r="AN23" s="9"/>
      <c r="AO23" s="9">
        <f t="shared" si="9"/>
        <v>0</v>
      </c>
      <c r="AP23" s="9"/>
      <c r="AQ23" s="38"/>
      <c r="AR23" s="9"/>
      <c r="AS23" s="9"/>
      <c r="AT23" s="9"/>
      <c r="AU23" s="9">
        <f t="shared" si="10"/>
        <v>0</v>
      </c>
      <c r="AV23" s="9"/>
      <c r="AW23" s="9">
        <f t="shared" si="11"/>
        <v>0</v>
      </c>
      <c r="AX23" s="9"/>
      <c r="AY23" s="38"/>
      <c r="AZ23" s="9"/>
      <c r="BA23" s="9"/>
      <c r="BB23" s="9"/>
      <c r="BC23" s="9">
        <f t="shared" si="12"/>
        <v>0</v>
      </c>
      <c r="BD23" s="9"/>
      <c r="BE23" s="9">
        <f t="shared" si="13"/>
        <v>0</v>
      </c>
      <c r="BF23" s="9"/>
      <c r="BG23" s="38"/>
      <c r="BH23" s="9"/>
      <c r="BI23" s="9"/>
      <c r="BJ23" s="9"/>
      <c r="BK23" s="9">
        <f t="shared" si="14"/>
        <v>0</v>
      </c>
      <c r="BL23" s="9"/>
      <c r="BM23" s="9">
        <f t="shared" si="15"/>
        <v>0</v>
      </c>
      <c r="BN23" s="9"/>
      <c r="BO23" s="38"/>
      <c r="BP23" s="9"/>
      <c r="BQ23" s="9"/>
      <c r="BR23" s="9"/>
      <c r="BS23" s="9">
        <f t="shared" si="16"/>
        <v>0</v>
      </c>
      <c r="BT23" s="9"/>
      <c r="BU23" s="9">
        <f t="shared" si="17"/>
        <v>0</v>
      </c>
      <c r="BV23" s="9"/>
      <c r="BW23" s="38"/>
      <c r="BX23" s="9"/>
      <c r="BY23" s="9"/>
      <c r="BZ23" s="9"/>
      <c r="CA23" s="9">
        <f t="shared" si="18"/>
        <v>0</v>
      </c>
      <c r="CB23" s="9"/>
      <c r="CC23" s="9">
        <f t="shared" si="19"/>
        <v>0</v>
      </c>
      <c r="CD23" s="9"/>
      <c r="CE23" s="38"/>
      <c r="CF23" s="9"/>
      <c r="CG23" s="9"/>
      <c r="CH23" s="9"/>
      <c r="CI23" s="9">
        <f t="shared" si="20"/>
        <v>0</v>
      </c>
      <c r="CJ23" s="9"/>
      <c r="CK23" s="9">
        <f t="shared" si="21"/>
        <v>0</v>
      </c>
      <c r="CL23" s="9"/>
      <c r="CM23" s="38"/>
      <c r="CN23" s="9"/>
      <c r="CO23" s="9"/>
      <c r="CP23" s="9"/>
      <c r="CQ23" s="9">
        <f t="shared" si="22"/>
        <v>0</v>
      </c>
      <c r="CR23" s="9"/>
      <c r="CS23" s="9">
        <f t="shared" si="23"/>
        <v>0</v>
      </c>
      <c r="CT23" s="9"/>
      <c r="CU23" s="38"/>
      <c r="CV23" s="9"/>
      <c r="CW23" s="9"/>
      <c r="CX23" s="9"/>
      <c r="CY23" s="9">
        <f t="shared" si="24"/>
        <v>0</v>
      </c>
      <c r="CZ23" s="9"/>
      <c r="DA23" s="9">
        <f t="shared" si="25"/>
        <v>0</v>
      </c>
      <c r="DB23" s="9"/>
      <c r="DC23" s="38"/>
      <c r="DD23" s="9"/>
      <c r="DE23" s="9"/>
      <c r="DF23" s="9"/>
      <c r="DG23" s="9">
        <f t="shared" si="26"/>
        <v>0</v>
      </c>
      <c r="DH23" s="9"/>
      <c r="DI23" s="9">
        <f t="shared" si="27"/>
        <v>0</v>
      </c>
      <c r="DJ23" s="9"/>
      <c r="DK23" s="38"/>
      <c r="DL23" s="9"/>
      <c r="DM23" s="9"/>
      <c r="DN23" s="9"/>
      <c r="DO23" s="9">
        <f t="shared" si="28"/>
        <v>0</v>
      </c>
      <c r="DP23" s="9"/>
      <c r="DQ23" s="9">
        <f t="shared" si="29"/>
        <v>0</v>
      </c>
      <c r="DR23" s="9"/>
      <c r="DS23" s="38"/>
      <c r="DT23" s="9"/>
      <c r="DU23" s="9"/>
      <c r="DV23" s="9"/>
      <c r="DW23" s="9">
        <f t="shared" si="30"/>
        <v>0</v>
      </c>
      <c r="DX23" s="9"/>
      <c r="DY23" s="9">
        <f t="shared" si="31"/>
        <v>0</v>
      </c>
      <c r="DZ23" s="9"/>
      <c r="EA23" s="38"/>
      <c r="EB23" s="9"/>
      <c r="EC23" s="9"/>
      <c r="ED23" s="9"/>
      <c r="EE23" s="9">
        <f t="shared" si="32"/>
        <v>0</v>
      </c>
      <c r="EF23" s="9"/>
      <c r="EG23" s="9">
        <f t="shared" si="33"/>
        <v>0</v>
      </c>
      <c r="EH23" s="9"/>
      <c r="EI23" s="38"/>
      <c r="EJ23" s="9"/>
      <c r="EK23" s="9"/>
      <c r="EL23" s="9"/>
      <c r="EM23" s="9">
        <f t="shared" si="34"/>
        <v>0</v>
      </c>
      <c r="EN23" s="9"/>
      <c r="EO23" s="9">
        <f t="shared" si="35"/>
        <v>0</v>
      </c>
      <c r="EP23" s="9"/>
      <c r="EQ23" s="32"/>
      <c r="ER23" s="221">
        <f t="shared" si="36"/>
        <v>0</v>
      </c>
      <c r="ES23" s="221">
        <f t="shared" si="37"/>
        <v>0</v>
      </c>
      <c r="ET23" s="221">
        <f t="shared" si="38"/>
        <v>0</v>
      </c>
    </row>
    <row r="24" spans="2:150" x14ac:dyDescent="0.2">
      <c r="B24" s="39">
        <v>43270</v>
      </c>
      <c r="C24" s="40"/>
      <c r="D24" s="9"/>
      <c r="E24" s="9"/>
      <c r="F24" s="9"/>
      <c r="G24" s="9">
        <f t="shared" si="0"/>
        <v>0</v>
      </c>
      <c r="H24" s="9"/>
      <c r="I24" s="9">
        <f t="shared" si="1"/>
        <v>0</v>
      </c>
      <c r="J24" s="9"/>
      <c r="K24" s="38"/>
      <c r="L24" s="9"/>
      <c r="M24" s="9"/>
      <c r="N24" s="9"/>
      <c r="O24" s="9">
        <f t="shared" si="2"/>
        <v>0</v>
      </c>
      <c r="P24" s="9"/>
      <c r="Q24" s="9">
        <f t="shared" si="3"/>
        <v>0</v>
      </c>
      <c r="R24" s="9"/>
      <c r="S24" s="38"/>
      <c r="T24" s="9"/>
      <c r="U24" s="9"/>
      <c r="V24" s="9"/>
      <c r="W24" s="9">
        <f t="shared" si="4"/>
        <v>0</v>
      </c>
      <c r="X24" s="9"/>
      <c r="Y24" s="9">
        <f t="shared" si="5"/>
        <v>0</v>
      </c>
      <c r="Z24" s="9"/>
      <c r="AA24" s="38"/>
      <c r="AB24" s="9"/>
      <c r="AC24" s="9"/>
      <c r="AD24" s="9"/>
      <c r="AE24" s="9">
        <f t="shared" si="6"/>
        <v>0</v>
      </c>
      <c r="AF24" s="9"/>
      <c r="AG24" s="9">
        <f t="shared" si="7"/>
        <v>0</v>
      </c>
      <c r="AH24" s="9"/>
      <c r="AI24" s="38"/>
      <c r="AJ24" s="9"/>
      <c r="AK24" s="9"/>
      <c r="AL24" s="9"/>
      <c r="AM24" s="9">
        <f t="shared" si="8"/>
        <v>0</v>
      </c>
      <c r="AN24" s="9"/>
      <c r="AO24" s="9">
        <f t="shared" si="9"/>
        <v>0</v>
      </c>
      <c r="AP24" s="9"/>
      <c r="AQ24" s="38"/>
      <c r="AR24" s="9"/>
      <c r="AS24" s="9"/>
      <c r="AT24" s="9"/>
      <c r="AU24" s="9">
        <f t="shared" si="10"/>
        <v>0</v>
      </c>
      <c r="AV24" s="9"/>
      <c r="AW24" s="9">
        <f t="shared" si="11"/>
        <v>0</v>
      </c>
      <c r="AX24" s="9"/>
      <c r="AY24" s="38"/>
      <c r="AZ24" s="9"/>
      <c r="BA24" s="9"/>
      <c r="BB24" s="9"/>
      <c r="BC24" s="9">
        <f t="shared" si="12"/>
        <v>0</v>
      </c>
      <c r="BD24" s="9"/>
      <c r="BE24" s="9">
        <f t="shared" si="13"/>
        <v>0</v>
      </c>
      <c r="BF24" s="9"/>
      <c r="BG24" s="38"/>
      <c r="BH24" s="9"/>
      <c r="BI24" s="9"/>
      <c r="BJ24" s="9"/>
      <c r="BK24" s="9">
        <f t="shared" si="14"/>
        <v>0</v>
      </c>
      <c r="BL24" s="9"/>
      <c r="BM24" s="9">
        <f t="shared" si="15"/>
        <v>0</v>
      </c>
      <c r="BN24" s="9"/>
      <c r="BO24" s="38"/>
      <c r="BP24" s="9"/>
      <c r="BQ24" s="9"/>
      <c r="BR24" s="9"/>
      <c r="BS24" s="9">
        <f t="shared" si="16"/>
        <v>0</v>
      </c>
      <c r="BT24" s="9"/>
      <c r="BU24" s="9">
        <f t="shared" si="17"/>
        <v>0</v>
      </c>
      <c r="BV24" s="9"/>
      <c r="BW24" s="38"/>
      <c r="BX24" s="9"/>
      <c r="BY24" s="9"/>
      <c r="BZ24" s="9"/>
      <c r="CA24" s="9">
        <f t="shared" si="18"/>
        <v>0</v>
      </c>
      <c r="CB24" s="9"/>
      <c r="CC24" s="9">
        <f t="shared" si="19"/>
        <v>0</v>
      </c>
      <c r="CD24" s="9"/>
      <c r="CE24" s="38"/>
      <c r="CF24" s="9"/>
      <c r="CG24" s="9"/>
      <c r="CH24" s="9"/>
      <c r="CI24" s="9">
        <f t="shared" si="20"/>
        <v>0</v>
      </c>
      <c r="CJ24" s="9"/>
      <c r="CK24" s="9">
        <f t="shared" si="21"/>
        <v>0</v>
      </c>
      <c r="CL24" s="9"/>
      <c r="CM24" s="38"/>
      <c r="CN24" s="9"/>
      <c r="CO24" s="9"/>
      <c r="CP24" s="9"/>
      <c r="CQ24" s="9">
        <f t="shared" si="22"/>
        <v>0</v>
      </c>
      <c r="CR24" s="9"/>
      <c r="CS24" s="9">
        <f t="shared" si="23"/>
        <v>0</v>
      </c>
      <c r="CT24" s="9"/>
      <c r="CU24" s="38"/>
      <c r="CV24" s="9"/>
      <c r="CW24" s="9"/>
      <c r="CX24" s="9"/>
      <c r="CY24" s="9">
        <f t="shared" si="24"/>
        <v>0</v>
      </c>
      <c r="CZ24" s="9"/>
      <c r="DA24" s="9">
        <f t="shared" si="25"/>
        <v>0</v>
      </c>
      <c r="DB24" s="9"/>
      <c r="DC24" s="38"/>
      <c r="DD24" s="9"/>
      <c r="DE24" s="9"/>
      <c r="DF24" s="9"/>
      <c r="DG24" s="9">
        <f t="shared" si="26"/>
        <v>0</v>
      </c>
      <c r="DH24" s="9"/>
      <c r="DI24" s="9">
        <f t="shared" si="27"/>
        <v>0</v>
      </c>
      <c r="DJ24" s="9"/>
      <c r="DK24" s="38"/>
      <c r="DL24" s="9"/>
      <c r="DM24" s="9"/>
      <c r="DN24" s="9"/>
      <c r="DO24" s="9">
        <f t="shared" si="28"/>
        <v>0</v>
      </c>
      <c r="DP24" s="9"/>
      <c r="DQ24" s="9">
        <f t="shared" si="29"/>
        <v>0</v>
      </c>
      <c r="DR24" s="9"/>
      <c r="DS24" s="38"/>
      <c r="DT24" s="9"/>
      <c r="DU24" s="9"/>
      <c r="DV24" s="9"/>
      <c r="DW24" s="9">
        <f t="shared" si="30"/>
        <v>0</v>
      </c>
      <c r="DX24" s="9"/>
      <c r="DY24" s="9">
        <f t="shared" si="31"/>
        <v>0</v>
      </c>
      <c r="DZ24" s="9"/>
      <c r="EA24" s="38"/>
      <c r="EB24" s="9"/>
      <c r="EC24" s="9"/>
      <c r="ED24" s="9"/>
      <c r="EE24" s="9">
        <f t="shared" si="32"/>
        <v>0</v>
      </c>
      <c r="EF24" s="9"/>
      <c r="EG24" s="9">
        <f t="shared" si="33"/>
        <v>0</v>
      </c>
      <c r="EH24" s="9"/>
      <c r="EI24" s="38"/>
      <c r="EJ24" s="9"/>
      <c r="EK24" s="9"/>
      <c r="EL24" s="9"/>
      <c r="EM24" s="9">
        <f t="shared" si="34"/>
        <v>0</v>
      </c>
      <c r="EN24" s="9"/>
      <c r="EO24" s="9">
        <f t="shared" si="35"/>
        <v>0</v>
      </c>
      <c r="EP24" s="9"/>
      <c r="EQ24" s="32"/>
      <c r="ER24" s="221">
        <f t="shared" si="36"/>
        <v>0</v>
      </c>
      <c r="ES24" s="221">
        <f t="shared" si="37"/>
        <v>0</v>
      </c>
      <c r="ET24" s="221">
        <f t="shared" si="38"/>
        <v>0</v>
      </c>
    </row>
    <row r="25" spans="2:150" x14ac:dyDescent="0.2">
      <c r="B25" s="39">
        <v>43271</v>
      </c>
      <c r="C25" s="40"/>
      <c r="D25" s="9"/>
      <c r="E25" s="9"/>
      <c r="F25" s="9"/>
      <c r="G25" s="9">
        <f t="shared" si="0"/>
        <v>0</v>
      </c>
      <c r="H25" s="9"/>
      <c r="I25" s="9">
        <f t="shared" si="1"/>
        <v>0</v>
      </c>
      <c r="J25" s="9"/>
      <c r="K25" s="38"/>
      <c r="L25" s="9"/>
      <c r="M25" s="9"/>
      <c r="N25" s="9"/>
      <c r="O25" s="9">
        <f t="shared" si="2"/>
        <v>0</v>
      </c>
      <c r="P25" s="9"/>
      <c r="Q25" s="9">
        <f t="shared" si="3"/>
        <v>0</v>
      </c>
      <c r="R25" s="9"/>
      <c r="S25" s="38"/>
      <c r="T25" s="9"/>
      <c r="U25" s="9"/>
      <c r="V25" s="9"/>
      <c r="W25" s="9">
        <f t="shared" si="4"/>
        <v>0</v>
      </c>
      <c r="X25" s="9"/>
      <c r="Y25" s="9">
        <f t="shared" si="5"/>
        <v>0</v>
      </c>
      <c r="Z25" s="9"/>
      <c r="AA25" s="38"/>
      <c r="AB25" s="9"/>
      <c r="AC25" s="9"/>
      <c r="AD25" s="9"/>
      <c r="AE25" s="9">
        <f t="shared" si="6"/>
        <v>0</v>
      </c>
      <c r="AF25" s="9"/>
      <c r="AG25" s="9">
        <f t="shared" si="7"/>
        <v>0</v>
      </c>
      <c r="AH25" s="9"/>
      <c r="AI25" s="38"/>
      <c r="AJ25" s="9"/>
      <c r="AK25" s="9"/>
      <c r="AL25" s="9"/>
      <c r="AM25" s="9">
        <f t="shared" si="8"/>
        <v>0</v>
      </c>
      <c r="AN25" s="9"/>
      <c r="AO25" s="9">
        <f t="shared" si="9"/>
        <v>0</v>
      </c>
      <c r="AP25" s="9"/>
      <c r="AQ25" s="38"/>
      <c r="AR25" s="9"/>
      <c r="AS25" s="9"/>
      <c r="AT25" s="9"/>
      <c r="AU25" s="9">
        <f t="shared" si="10"/>
        <v>0</v>
      </c>
      <c r="AV25" s="9"/>
      <c r="AW25" s="9">
        <f t="shared" si="11"/>
        <v>0</v>
      </c>
      <c r="AX25" s="9"/>
      <c r="AY25" s="38"/>
      <c r="AZ25" s="9"/>
      <c r="BA25" s="9"/>
      <c r="BB25" s="9"/>
      <c r="BC25" s="9">
        <f t="shared" si="12"/>
        <v>0</v>
      </c>
      <c r="BD25" s="9"/>
      <c r="BE25" s="9">
        <f t="shared" si="13"/>
        <v>0</v>
      </c>
      <c r="BF25" s="9"/>
      <c r="BG25" s="38"/>
      <c r="BH25" s="9"/>
      <c r="BI25" s="9"/>
      <c r="BJ25" s="9"/>
      <c r="BK25" s="9">
        <f t="shared" si="14"/>
        <v>0</v>
      </c>
      <c r="BL25" s="9"/>
      <c r="BM25" s="9">
        <f t="shared" si="15"/>
        <v>0</v>
      </c>
      <c r="BN25" s="9"/>
      <c r="BO25" s="38"/>
      <c r="BP25" s="9"/>
      <c r="BQ25" s="9"/>
      <c r="BR25" s="9"/>
      <c r="BS25" s="9">
        <f t="shared" si="16"/>
        <v>0</v>
      </c>
      <c r="BT25" s="9"/>
      <c r="BU25" s="9">
        <f t="shared" si="17"/>
        <v>0</v>
      </c>
      <c r="BV25" s="9"/>
      <c r="BW25" s="38"/>
      <c r="BX25" s="9"/>
      <c r="BY25" s="9"/>
      <c r="BZ25" s="9"/>
      <c r="CA25" s="9">
        <f t="shared" si="18"/>
        <v>0</v>
      </c>
      <c r="CB25" s="9"/>
      <c r="CC25" s="9">
        <f t="shared" si="19"/>
        <v>0</v>
      </c>
      <c r="CD25" s="9"/>
      <c r="CE25" s="38"/>
      <c r="CF25" s="9"/>
      <c r="CG25" s="9"/>
      <c r="CH25" s="9"/>
      <c r="CI25" s="9">
        <f t="shared" si="20"/>
        <v>0</v>
      </c>
      <c r="CJ25" s="9"/>
      <c r="CK25" s="9">
        <f t="shared" si="21"/>
        <v>0</v>
      </c>
      <c r="CL25" s="9"/>
      <c r="CM25" s="38"/>
      <c r="CN25" s="9"/>
      <c r="CO25" s="9"/>
      <c r="CP25" s="9"/>
      <c r="CQ25" s="9">
        <f t="shared" si="22"/>
        <v>0</v>
      </c>
      <c r="CR25" s="9"/>
      <c r="CS25" s="9">
        <f t="shared" si="23"/>
        <v>0</v>
      </c>
      <c r="CT25" s="9"/>
      <c r="CU25" s="38"/>
      <c r="CV25" s="9"/>
      <c r="CW25" s="9"/>
      <c r="CX25" s="9"/>
      <c r="CY25" s="9">
        <f t="shared" si="24"/>
        <v>0</v>
      </c>
      <c r="CZ25" s="9"/>
      <c r="DA25" s="9">
        <f t="shared" si="25"/>
        <v>0</v>
      </c>
      <c r="DB25" s="9"/>
      <c r="DC25" s="38"/>
      <c r="DD25" s="9"/>
      <c r="DE25" s="9"/>
      <c r="DF25" s="9"/>
      <c r="DG25" s="9">
        <f t="shared" si="26"/>
        <v>0</v>
      </c>
      <c r="DH25" s="9"/>
      <c r="DI25" s="9">
        <f t="shared" si="27"/>
        <v>0</v>
      </c>
      <c r="DJ25" s="9"/>
      <c r="DK25" s="38"/>
      <c r="DL25" s="9"/>
      <c r="DM25" s="9"/>
      <c r="DN25" s="9"/>
      <c r="DO25" s="9">
        <f t="shared" si="28"/>
        <v>0</v>
      </c>
      <c r="DP25" s="9"/>
      <c r="DQ25" s="9">
        <f t="shared" si="29"/>
        <v>0</v>
      </c>
      <c r="DR25" s="9"/>
      <c r="DS25" s="38"/>
      <c r="DT25" s="9"/>
      <c r="DU25" s="9"/>
      <c r="DV25" s="9"/>
      <c r="DW25" s="9">
        <f t="shared" si="30"/>
        <v>0</v>
      </c>
      <c r="DX25" s="9"/>
      <c r="DY25" s="9">
        <f t="shared" si="31"/>
        <v>0</v>
      </c>
      <c r="DZ25" s="9"/>
      <c r="EA25" s="38"/>
      <c r="EB25" s="9"/>
      <c r="EC25" s="9"/>
      <c r="ED25" s="9"/>
      <c r="EE25" s="9">
        <f t="shared" si="32"/>
        <v>0</v>
      </c>
      <c r="EF25" s="9"/>
      <c r="EG25" s="9">
        <f t="shared" si="33"/>
        <v>0</v>
      </c>
      <c r="EH25" s="9"/>
      <c r="EI25" s="38"/>
      <c r="EJ25" s="9"/>
      <c r="EK25" s="9"/>
      <c r="EL25" s="9"/>
      <c r="EM25" s="9">
        <f t="shared" si="34"/>
        <v>0</v>
      </c>
      <c r="EN25" s="9"/>
      <c r="EO25" s="9">
        <f t="shared" si="35"/>
        <v>0</v>
      </c>
      <c r="EP25" s="9"/>
      <c r="EQ25" s="32"/>
      <c r="ER25" s="221">
        <f t="shared" si="36"/>
        <v>0</v>
      </c>
      <c r="ES25" s="221">
        <f t="shared" si="37"/>
        <v>0</v>
      </c>
      <c r="ET25" s="221">
        <f t="shared" si="38"/>
        <v>0</v>
      </c>
    </row>
    <row r="26" spans="2:150" x14ac:dyDescent="0.2">
      <c r="B26" s="39">
        <v>43272</v>
      </c>
      <c r="C26" s="40"/>
      <c r="D26" s="9"/>
      <c r="E26" s="9"/>
      <c r="F26" s="9"/>
      <c r="G26" s="9">
        <f t="shared" si="0"/>
        <v>0</v>
      </c>
      <c r="H26" s="9"/>
      <c r="I26" s="9">
        <f t="shared" si="1"/>
        <v>0</v>
      </c>
      <c r="J26" s="9"/>
      <c r="K26" s="38"/>
      <c r="L26" s="9"/>
      <c r="M26" s="9"/>
      <c r="N26" s="9"/>
      <c r="O26" s="9">
        <f t="shared" si="2"/>
        <v>0</v>
      </c>
      <c r="P26" s="9"/>
      <c r="Q26" s="9">
        <f t="shared" si="3"/>
        <v>0</v>
      </c>
      <c r="R26" s="9"/>
      <c r="S26" s="38"/>
      <c r="T26" s="9"/>
      <c r="U26" s="9"/>
      <c r="V26" s="9"/>
      <c r="W26" s="9">
        <f t="shared" si="4"/>
        <v>0</v>
      </c>
      <c r="X26" s="9"/>
      <c r="Y26" s="9">
        <f t="shared" si="5"/>
        <v>0</v>
      </c>
      <c r="Z26" s="9"/>
      <c r="AA26" s="38"/>
      <c r="AB26" s="9"/>
      <c r="AC26" s="9"/>
      <c r="AD26" s="9"/>
      <c r="AE26" s="9">
        <f t="shared" si="6"/>
        <v>0</v>
      </c>
      <c r="AF26" s="9"/>
      <c r="AG26" s="9">
        <f t="shared" si="7"/>
        <v>0</v>
      </c>
      <c r="AH26" s="9"/>
      <c r="AI26" s="38"/>
      <c r="AJ26" s="9"/>
      <c r="AK26" s="9"/>
      <c r="AL26" s="9"/>
      <c r="AM26" s="9">
        <f t="shared" si="8"/>
        <v>0</v>
      </c>
      <c r="AN26" s="9"/>
      <c r="AO26" s="9">
        <f t="shared" si="9"/>
        <v>0</v>
      </c>
      <c r="AP26" s="9"/>
      <c r="AQ26" s="38"/>
      <c r="AR26" s="9"/>
      <c r="AS26" s="9"/>
      <c r="AT26" s="9"/>
      <c r="AU26" s="9">
        <f t="shared" si="10"/>
        <v>0</v>
      </c>
      <c r="AV26" s="9"/>
      <c r="AW26" s="9">
        <f t="shared" si="11"/>
        <v>0</v>
      </c>
      <c r="AX26" s="9"/>
      <c r="AY26" s="38"/>
      <c r="AZ26" s="9"/>
      <c r="BA26" s="9"/>
      <c r="BB26" s="9"/>
      <c r="BC26" s="9">
        <f t="shared" si="12"/>
        <v>0</v>
      </c>
      <c r="BD26" s="9"/>
      <c r="BE26" s="9">
        <f t="shared" si="13"/>
        <v>0</v>
      </c>
      <c r="BF26" s="9"/>
      <c r="BG26" s="38"/>
      <c r="BH26" s="9"/>
      <c r="BI26" s="9"/>
      <c r="BJ26" s="9"/>
      <c r="BK26" s="9">
        <f t="shared" si="14"/>
        <v>0</v>
      </c>
      <c r="BL26" s="9"/>
      <c r="BM26" s="9">
        <f t="shared" si="15"/>
        <v>0</v>
      </c>
      <c r="BN26" s="9"/>
      <c r="BO26" s="38"/>
      <c r="BP26" s="9"/>
      <c r="BQ26" s="9"/>
      <c r="BR26" s="9"/>
      <c r="BS26" s="9">
        <f t="shared" si="16"/>
        <v>0</v>
      </c>
      <c r="BT26" s="9"/>
      <c r="BU26" s="9">
        <f t="shared" si="17"/>
        <v>0</v>
      </c>
      <c r="BV26" s="9"/>
      <c r="BW26" s="38"/>
      <c r="BX26" s="9"/>
      <c r="BY26" s="9"/>
      <c r="BZ26" s="9"/>
      <c r="CA26" s="9">
        <f t="shared" si="18"/>
        <v>0</v>
      </c>
      <c r="CB26" s="9"/>
      <c r="CC26" s="9">
        <f t="shared" si="19"/>
        <v>0</v>
      </c>
      <c r="CD26" s="9"/>
      <c r="CE26" s="38"/>
      <c r="CF26" s="9"/>
      <c r="CG26" s="9"/>
      <c r="CH26" s="9"/>
      <c r="CI26" s="9">
        <f t="shared" si="20"/>
        <v>0</v>
      </c>
      <c r="CJ26" s="9"/>
      <c r="CK26" s="9">
        <f t="shared" si="21"/>
        <v>0</v>
      </c>
      <c r="CL26" s="9"/>
      <c r="CM26" s="38"/>
      <c r="CN26" s="9"/>
      <c r="CO26" s="9"/>
      <c r="CP26" s="9"/>
      <c r="CQ26" s="9">
        <f t="shared" si="22"/>
        <v>0</v>
      </c>
      <c r="CR26" s="9"/>
      <c r="CS26" s="9">
        <f t="shared" si="23"/>
        <v>0</v>
      </c>
      <c r="CT26" s="9"/>
      <c r="CU26" s="38"/>
      <c r="CV26" s="9"/>
      <c r="CW26" s="9"/>
      <c r="CX26" s="9"/>
      <c r="CY26" s="9">
        <f t="shared" si="24"/>
        <v>0</v>
      </c>
      <c r="CZ26" s="9"/>
      <c r="DA26" s="9">
        <f t="shared" si="25"/>
        <v>0</v>
      </c>
      <c r="DB26" s="9"/>
      <c r="DC26" s="38"/>
      <c r="DD26" s="9"/>
      <c r="DE26" s="9"/>
      <c r="DF26" s="9"/>
      <c r="DG26" s="9">
        <f t="shared" si="26"/>
        <v>0</v>
      </c>
      <c r="DH26" s="9"/>
      <c r="DI26" s="9">
        <f t="shared" si="27"/>
        <v>0</v>
      </c>
      <c r="DJ26" s="9"/>
      <c r="DK26" s="38"/>
      <c r="DL26" s="9"/>
      <c r="DM26" s="9"/>
      <c r="DN26" s="9"/>
      <c r="DO26" s="9">
        <f t="shared" si="28"/>
        <v>0</v>
      </c>
      <c r="DP26" s="9"/>
      <c r="DQ26" s="9">
        <f t="shared" si="29"/>
        <v>0</v>
      </c>
      <c r="DR26" s="9"/>
      <c r="DS26" s="38"/>
      <c r="DT26" s="9"/>
      <c r="DU26" s="9"/>
      <c r="DV26" s="9"/>
      <c r="DW26" s="9">
        <f t="shared" si="30"/>
        <v>0</v>
      </c>
      <c r="DX26" s="9"/>
      <c r="DY26" s="9">
        <f t="shared" si="31"/>
        <v>0</v>
      </c>
      <c r="DZ26" s="9"/>
      <c r="EA26" s="38"/>
      <c r="EB26" s="9"/>
      <c r="EC26" s="9"/>
      <c r="ED26" s="9"/>
      <c r="EE26" s="9">
        <f t="shared" si="32"/>
        <v>0</v>
      </c>
      <c r="EF26" s="9"/>
      <c r="EG26" s="9">
        <f t="shared" si="33"/>
        <v>0</v>
      </c>
      <c r="EH26" s="9"/>
      <c r="EI26" s="38"/>
      <c r="EJ26" s="9"/>
      <c r="EK26" s="9"/>
      <c r="EL26" s="9"/>
      <c r="EM26" s="9">
        <f t="shared" si="34"/>
        <v>0</v>
      </c>
      <c r="EN26" s="9"/>
      <c r="EO26" s="9">
        <f t="shared" si="35"/>
        <v>0</v>
      </c>
      <c r="EP26" s="9"/>
      <c r="EQ26" s="32"/>
      <c r="ER26" s="221">
        <f t="shared" si="36"/>
        <v>0</v>
      </c>
      <c r="ES26" s="221">
        <f t="shared" si="37"/>
        <v>0</v>
      </c>
      <c r="ET26" s="221">
        <f t="shared" si="38"/>
        <v>0</v>
      </c>
    </row>
    <row r="27" spans="2:150" x14ac:dyDescent="0.2">
      <c r="B27" s="39">
        <v>43273</v>
      </c>
      <c r="C27" s="40"/>
      <c r="D27" s="9"/>
      <c r="E27" s="9"/>
      <c r="F27" s="9"/>
      <c r="G27" s="9">
        <f t="shared" si="0"/>
        <v>0</v>
      </c>
      <c r="H27" s="9"/>
      <c r="I27" s="9">
        <f t="shared" si="1"/>
        <v>0</v>
      </c>
      <c r="J27" s="9"/>
      <c r="K27" s="38"/>
      <c r="L27" s="9"/>
      <c r="M27" s="9"/>
      <c r="N27" s="9"/>
      <c r="O27" s="9">
        <f t="shared" si="2"/>
        <v>0</v>
      </c>
      <c r="P27" s="9"/>
      <c r="Q27" s="9">
        <f t="shared" si="3"/>
        <v>0</v>
      </c>
      <c r="R27" s="9"/>
      <c r="S27" s="38"/>
      <c r="T27" s="9"/>
      <c r="U27" s="9"/>
      <c r="V27" s="9"/>
      <c r="W27" s="9">
        <f t="shared" si="4"/>
        <v>0</v>
      </c>
      <c r="X27" s="9"/>
      <c r="Y27" s="9">
        <f t="shared" si="5"/>
        <v>0</v>
      </c>
      <c r="Z27" s="9"/>
      <c r="AA27" s="38"/>
      <c r="AB27" s="9"/>
      <c r="AC27" s="9"/>
      <c r="AD27" s="9"/>
      <c r="AE27" s="9">
        <f t="shared" si="6"/>
        <v>0</v>
      </c>
      <c r="AF27" s="9"/>
      <c r="AG27" s="9">
        <f t="shared" si="7"/>
        <v>0</v>
      </c>
      <c r="AH27" s="9"/>
      <c r="AI27" s="38"/>
      <c r="AJ27" s="9"/>
      <c r="AK27" s="9"/>
      <c r="AL27" s="9"/>
      <c r="AM27" s="9">
        <f t="shared" si="8"/>
        <v>0</v>
      </c>
      <c r="AN27" s="9"/>
      <c r="AO27" s="9">
        <f t="shared" si="9"/>
        <v>0</v>
      </c>
      <c r="AP27" s="9"/>
      <c r="AQ27" s="38"/>
      <c r="AR27" s="9"/>
      <c r="AS27" s="9"/>
      <c r="AT27" s="9"/>
      <c r="AU27" s="9">
        <f t="shared" si="10"/>
        <v>0</v>
      </c>
      <c r="AV27" s="9"/>
      <c r="AW27" s="9">
        <f t="shared" si="11"/>
        <v>0</v>
      </c>
      <c r="AX27" s="9"/>
      <c r="AY27" s="38"/>
      <c r="AZ27" s="9"/>
      <c r="BA27" s="9"/>
      <c r="BB27" s="9"/>
      <c r="BC27" s="9">
        <f t="shared" si="12"/>
        <v>0</v>
      </c>
      <c r="BD27" s="9"/>
      <c r="BE27" s="9">
        <f t="shared" si="13"/>
        <v>0</v>
      </c>
      <c r="BF27" s="9"/>
      <c r="BG27" s="38"/>
      <c r="BH27" s="9"/>
      <c r="BI27" s="9"/>
      <c r="BJ27" s="9"/>
      <c r="BK27" s="9">
        <f t="shared" si="14"/>
        <v>0</v>
      </c>
      <c r="BL27" s="9"/>
      <c r="BM27" s="9">
        <f t="shared" si="15"/>
        <v>0</v>
      </c>
      <c r="BN27" s="9"/>
      <c r="BO27" s="38"/>
      <c r="BP27" s="9"/>
      <c r="BQ27" s="9"/>
      <c r="BR27" s="9"/>
      <c r="BS27" s="9">
        <f t="shared" si="16"/>
        <v>0</v>
      </c>
      <c r="BT27" s="9"/>
      <c r="BU27" s="9">
        <f t="shared" si="17"/>
        <v>0</v>
      </c>
      <c r="BV27" s="9"/>
      <c r="BW27" s="38"/>
      <c r="BX27" s="9"/>
      <c r="BY27" s="9"/>
      <c r="BZ27" s="9"/>
      <c r="CA27" s="9">
        <f t="shared" si="18"/>
        <v>0</v>
      </c>
      <c r="CB27" s="9"/>
      <c r="CC27" s="9">
        <f t="shared" si="19"/>
        <v>0</v>
      </c>
      <c r="CD27" s="9"/>
      <c r="CE27" s="38"/>
      <c r="CF27" s="9"/>
      <c r="CG27" s="9"/>
      <c r="CH27" s="9"/>
      <c r="CI27" s="9">
        <f t="shared" si="20"/>
        <v>0</v>
      </c>
      <c r="CJ27" s="9"/>
      <c r="CK27" s="9">
        <f t="shared" si="21"/>
        <v>0</v>
      </c>
      <c r="CL27" s="9"/>
      <c r="CM27" s="38"/>
      <c r="CN27" s="9"/>
      <c r="CO27" s="9"/>
      <c r="CP27" s="9"/>
      <c r="CQ27" s="9">
        <f t="shared" si="22"/>
        <v>0</v>
      </c>
      <c r="CR27" s="9"/>
      <c r="CS27" s="9">
        <f t="shared" si="23"/>
        <v>0</v>
      </c>
      <c r="CT27" s="9"/>
      <c r="CU27" s="38"/>
      <c r="CV27" s="9"/>
      <c r="CW27" s="9"/>
      <c r="CX27" s="9"/>
      <c r="CY27" s="9">
        <f t="shared" si="24"/>
        <v>0</v>
      </c>
      <c r="CZ27" s="9"/>
      <c r="DA27" s="9">
        <f t="shared" si="25"/>
        <v>0</v>
      </c>
      <c r="DB27" s="9"/>
      <c r="DC27" s="38"/>
      <c r="DD27" s="9"/>
      <c r="DE27" s="9"/>
      <c r="DF27" s="9"/>
      <c r="DG27" s="9">
        <f t="shared" si="26"/>
        <v>0</v>
      </c>
      <c r="DH27" s="9"/>
      <c r="DI27" s="9">
        <f t="shared" si="27"/>
        <v>0</v>
      </c>
      <c r="DJ27" s="9"/>
      <c r="DK27" s="38"/>
      <c r="DL27" s="9"/>
      <c r="DM27" s="9"/>
      <c r="DN27" s="9"/>
      <c r="DO27" s="9">
        <f t="shared" si="28"/>
        <v>0</v>
      </c>
      <c r="DP27" s="9"/>
      <c r="DQ27" s="9">
        <f t="shared" si="29"/>
        <v>0</v>
      </c>
      <c r="DR27" s="9"/>
      <c r="DS27" s="38"/>
      <c r="DT27" s="9"/>
      <c r="DU27" s="9"/>
      <c r="DV27" s="9"/>
      <c r="DW27" s="9">
        <f t="shared" si="30"/>
        <v>0</v>
      </c>
      <c r="DX27" s="9"/>
      <c r="DY27" s="9">
        <f t="shared" si="31"/>
        <v>0</v>
      </c>
      <c r="DZ27" s="9"/>
      <c r="EA27" s="38"/>
      <c r="EB27" s="9"/>
      <c r="EC27" s="9"/>
      <c r="ED27" s="9"/>
      <c r="EE27" s="9">
        <f t="shared" si="32"/>
        <v>0</v>
      </c>
      <c r="EF27" s="9"/>
      <c r="EG27" s="9">
        <f t="shared" si="33"/>
        <v>0</v>
      </c>
      <c r="EH27" s="9"/>
      <c r="EI27" s="38"/>
      <c r="EJ27" s="9"/>
      <c r="EK27" s="9"/>
      <c r="EL27" s="9"/>
      <c r="EM27" s="9">
        <f t="shared" si="34"/>
        <v>0</v>
      </c>
      <c r="EN27" s="9"/>
      <c r="EO27" s="9">
        <f t="shared" si="35"/>
        <v>0</v>
      </c>
      <c r="EP27" s="9"/>
      <c r="EQ27" s="32"/>
      <c r="ER27" s="221">
        <f t="shared" si="36"/>
        <v>0</v>
      </c>
      <c r="ES27" s="221">
        <f t="shared" si="37"/>
        <v>0</v>
      </c>
      <c r="ET27" s="221">
        <f t="shared" si="38"/>
        <v>0</v>
      </c>
    </row>
    <row r="28" spans="2:150" x14ac:dyDescent="0.2">
      <c r="B28" s="39">
        <v>43274</v>
      </c>
      <c r="C28" s="40"/>
      <c r="D28" s="9"/>
      <c r="E28" s="9"/>
      <c r="F28" s="9"/>
      <c r="G28" s="9">
        <f t="shared" si="0"/>
        <v>0</v>
      </c>
      <c r="H28" s="9"/>
      <c r="I28" s="9">
        <f t="shared" si="1"/>
        <v>0</v>
      </c>
      <c r="J28" s="9"/>
      <c r="K28" s="38"/>
      <c r="L28" s="9"/>
      <c r="M28" s="9"/>
      <c r="N28" s="9"/>
      <c r="O28" s="9">
        <f t="shared" si="2"/>
        <v>0</v>
      </c>
      <c r="P28" s="9"/>
      <c r="Q28" s="9">
        <f t="shared" si="3"/>
        <v>0</v>
      </c>
      <c r="R28" s="9"/>
      <c r="S28" s="38"/>
      <c r="T28" s="9"/>
      <c r="U28" s="9"/>
      <c r="V28" s="9"/>
      <c r="W28" s="9">
        <f t="shared" si="4"/>
        <v>0</v>
      </c>
      <c r="X28" s="9"/>
      <c r="Y28" s="9">
        <f t="shared" si="5"/>
        <v>0</v>
      </c>
      <c r="Z28" s="9"/>
      <c r="AA28" s="38"/>
      <c r="AB28" s="9"/>
      <c r="AC28" s="9"/>
      <c r="AD28" s="9"/>
      <c r="AE28" s="9">
        <f t="shared" si="6"/>
        <v>0</v>
      </c>
      <c r="AF28" s="9"/>
      <c r="AG28" s="9">
        <f t="shared" si="7"/>
        <v>0</v>
      </c>
      <c r="AH28" s="9"/>
      <c r="AI28" s="38"/>
      <c r="AJ28" s="9"/>
      <c r="AK28" s="9"/>
      <c r="AL28" s="9"/>
      <c r="AM28" s="9">
        <f t="shared" si="8"/>
        <v>0</v>
      </c>
      <c r="AN28" s="9"/>
      <c r="AO28" s="9">
        <f t="shared" si="9"/>
        <v>0</v>
      </c>
      <c r="AP28" s="9"/>
      <c r="AQ28" s="38"/>
      <c r="AR28" s="9"/>
      <c r="AS28" s="9"/>
      <c r="AT28" s="9"/>
      <c r="AU28" s="9">
        <f t="shared" si="10"/>
        <v>0</v>
      </c>
      <c r="AV28" s="9"/>
      <c r="AW28" s="9">
        <f t="shared" si="11"/>
        <v>0</v>
      </c>
      <c r="AX28" s="9"/>
      <c r="AY28" s="38"/>
      <c r="AZ28" s="9"/>
      <c r="BA28" s="9"/>
      <c r="BB28" s="9"/>
      <c r="BC28" s="9">
        <f t="shared" si="12"/>
        <v>0</v>
      </c>
      <c r="BD28" s="9"/>
      <c r="BE28" s="9">
        <f t="shared" si="13"/>
        <v>0</v>
      </c>
      <c r="BF28" s="9"/>
      <c r="BG28" s="38"/>
      <c r="BH28" s="9"/>
      <c r="BI28" s="9"/>
      <c r="BJ28" s="9"/>
      <c r="BK28" s="9">
        <f t="shared" si="14"/>
        <v>0</v>
      </c>
      <c r="BL28" s="9"/>
      <c r="BM28" s="9">
        <f t="shared" si="15"/>
        <v>0</v>
      </c>
      <c r="BN28" s="9"/>
      <c r="BO28" s="38"/>
      <c r="BP28" s="9"/>
      <c r="BQ28" s="9"/>
      <c r="BR28" s="9"/>
      <c r="BS28" s="9">
        <f t="shared" si="16"/>
        <v>0</v>
      </c>
      <c r="BT28" s="9"/>
      <c r="BU28" s="9">
        <f t="shared" si="17"/>
        <v>0</v>
      </c>
      <c r="BV28" s="9"/>
      <c r="BW28" s="38"/>
      <c r="BX28" s="9"/>
      <c r="BY28" s="9"/>
      <c r="BZ28" s="9"/>
      <c r="CA28" s="9">
        <f t="shared" si="18"/>
        <v>0</v>
      </c>
      <c r="CB28" s="9"/>
      <c r="CC28" s="9">
        <f t="shared" si="19"/>
        <v>0</v>
      </c>
      <c r="CD28" s="9"/>
      <c r="CE28" s="38"/>
      <c r="CF28" s="9"/>
      <c r="CG28" s="9"/>
      <c r="CH28" s="9"/>
      <c r="CI28" s="9">
        <f t="shared" si="20"/>
        <v>0</v>
      </c>
      <c r="CJ28" s="9"/>
      <c r="CK28" s="9">
        <f t="shared" si="21"/>
        <v>0</v>
      </c>
      <c r="CL28" s="9"/>
      <c r="CM28" s="38"/>
      <c r="CN28" s="9"/>
      <c r="CO28" s="9"/>
      <c r="CP28" s="9"/>
      <c r="CQ28" s="9">
        <f t="shared" si="22"/>
        <v>0</v>
      </c>
      <c r="CR28" s="9"/>
      <c r="CS28" s="9">
        <f t="shared" si="23"/>
        <v>0</v>
      </c>
      <c r="CT28" s="9"/>
      <c r="CU28" s="38"/>
      <c r="CV28" s="9"/>
      <c r="CW28" s="9"/>
      <c r="CX28" s="9"/>
      <c r="CY28" s="9">
        <f t="shared" si="24"/>
        <v>0</v>
      </c>
      <c r="CZ28" s="9"/>
      <c r="DA28" s="9">
        <f t="shared" si="25"/>
        <v>0</v>
      </c>
      <c r="DB28" s="9"/>
      <c r="DC28" s="38"/>
      <c r="DD28" s="9"/>
      <c r="DE28" s="9"/>
      <c r="DF28" s="9"/>
      <c r="DG28" s="9">
        <f t="shared" si="26"/>
        <v>0</v>
      </c>
      <c r="DH28" s="9"/>
      <c r="DI28" s="9">
        <f t="shared" si="27"/>
        <v>0</v>
      </c>
      <c r="DJ28" s="9"/>
      <c r="DK28" s="38"/>
      <c r="DL28" s="9"/>
      <c r="DM28" s="9"/>
      <c r="DN28" s="9"/>
      <c r="DO28" s="9">
        <f t="shared" si="28"/>
        <v>0</v>
      </c>
      <c r="DP28" s="9"/>
      <c r="DQ28" s="9">
        <f t="shared" si="29"/>
        <v>0</v>
      </c>
      <c r="DR28" s="9"/>
      <c r="DS28" s="38"/>
      <c r="DT28" s="9"/>
      <c r="DU28" s="9"/>
      <c r="DV28" s="9"/>
      <c r="DW28" s="9">
        <f t="shared" si="30"/>
        <v>0</v>
      </c>
      <c r="DX28" s="9"/>
      <c r="DY28" s="9">
        <f t="shared" si="31"/>
        <v>0</v>
      </c>
      <c r="DZ28" s="9"/>
      <c r="EA28" s="38"/>
      <c r="EB28" s="9"/>
      <c r="EC28" s="9"/>
      <c r="ED28" s="9"/>
      <c r="EE28" s="9">
        <f t="shared" si="32"/>
        <v>0</v>
      </c>
      <c r="EF28" s="9"/>
      <c r="EG28" s="9">
        <f t="shared" si="33"/>
        <v>0</v>
      </c>
      <c r="EH28" s="9"/>
      <c r="EI28" s="38"/>
      <c r="EJ28" s="9"/>
      <c r="EK28" s="9"/>
      <c r="EL28" s="9"/>
      <c r="EM28" s="9">
        <f t="shared" si="34"/>
        <v>0</v>
      </c>
      <c r="EN28" s="9"/>
      <c r="EO28" s="9">
        <f t="shared" si="35"/>
        <v>0</v>
      </c>
      <c r="EP28" s="9"/>
      <c r="EQ28" s="32"/>
      <c r="ER28" s="221">
        <f t="shared" si="36"/>
        <v>0</v>
      </c>
      <c r="ES28" s="221">
        <f t="shared" si="37"/>
        <v>0</v>
      </c>
      <c r="ET28" s="221">
        <f t="shared" si="38"/>
        <v>0</v>
      </c>
    </row>
    <row r="29" spans="2:150" x14ac:dyDescent="0.2">
      <c r="B29" s="39">
        <v>43275</v>
      </c>
      <c r="C29" s="40"/>
      <c r="D29" s="9"/>
      <c r="E29" s="9"/>
      <c r="F29" s="9"/>
      <c r="G29" s="9">
        <f t="shared" si="0"/>
        <v>0</v>
      </c>
      <c r="H29" s="9"/>
      <c r="I29" s="9">
        <f t="shared" si="1"/>
        <v>0</v>
      </c>
      <c r="J29" s="9"/>
      <c r="K29" s="38"/>
      <c r="L29" s="9"/>
      <c r="M29" s="9"/>
      <c r="N29" s="9"/>
      <c r="O29" s="9">
        <f t="shared" si="2"/>
        <v>0</v>
      </c>
      <c r="P29" s="9"/>
      <c r="Q29" s="9">
        <f t="shared" si="3"/>
        <v>0</v>
      </c>
      <c r="R29" s="9"/>
      <c r="S29" s="38"/>
      <c r="T29" s="9"/>
      <c r="U29" s="9"/>
      <c r="V29" s="9"/>
      <c r="W29" s="9">
        <f t="shared" si="4"/>
        <v>0</v>
      </c>
      <c r="X29" s="9"/>
      <c r="Y29" s="9">
        <f t="shared" si="5"/>
        <v>0</v>
      </c>
      <c r="Z29" s="9"/>
      <c r="AA29" s="38"/>
      <c r="AB29" s="9"/>
      <c r="AC29" s="9"/>
      <c r="AD29" s="9"/>
      <c r="AE29" s="9">
        <f t="shared" si="6"/>
        <v>0</v>
      </c>
      <c r="AF29" s="9"/>
      <c r="AG29" s="9">
        <f t="shared" si="7"/>
        <v>0</v>
      </c>
      <c r="AH29" s="9"/>
      <c r="AI29" s="38"/>
      <c r="AJ29" s="9"/>
      <c r="AK29" s="9"/>
      <c r="AL29" s="9"/>
      <c r="AM29" s="9">
        <f t="shared" si="8"/>
        <v>0</v>
      </c>
      <c r="AN29" s="9"/>
      <c r="AO29" s="9">
        <f t="shared" si="9"/>
        <v>0</v>
      </c>
      <c r="AP29" s="9"/>
      <c r="AQ29" s="38"/>
      <c r="AR29" s="9"/>
      <c r="AS29" s="9"/>
      <c r="AT29" s="9"/>
      <c r="AU29" s="9">
        <f t="shared" si="10"/>
        <v>0</v>
      </c>
      <c r="AV29" s="9"/>
      <c r="AW29" s="9">
        <f t="shared" si="11"/>
        <v>0</v>
      </c>
      <c r="AX29" s="9"/>
      <c r="AY29" s="38"/>
      <c r="AZ29" s="9"/>
      <c r="BA29" s="9"/>
      <c r="BB29" s="9"/>
      <c r="BC29" s="9">
        <f t="shared" si="12"/>
        <v>0</v>
      </c>
      <c r="BD29" s="9"/>
      <c r="BE29" s="9">
        <f t="shared" si="13"/>
        <v>0</v>
      </c>
      <c r="BF29" s="9"/>
      <c r="BG29" s="38"/>
      <c r="BH29" s="9"/>
      <c r="BI29" s="9"/>
      <c r="BJ29" s="9"/>
      <c r="BK29" s="9">
        <f t="shared" si="14"/>
        <v>0</v>
      </c>
      <c r="BL29" s="9"/>
      <c r="BM29" s="9">
        <f t="shared" si="15"/>
        <v>0</v>
      </c>
      <c r="BN29" s="9"/>
      <c r="BO29" s="38"/>
      <c r="BP29" s="9"/>
      <c r="BQ29" s="9"/>
      <c r="BR29" s="9"/>
      <c r="BS29" s="9">
        <f t="shared" si="16"/>
        <v>0</v>
      </c>
      <c r="BT29" s="9"/>
      <c r="BU29" s="9">
        <f t="shared" si="17"/>
        <v>0</v>
      </c>
      <c r="BV29" s="9"/>
      <c r="BW29" s="38"/>
      <c r="BX29" s="9"/>
      <c r="BY29" s="9"/>
      <c r="BZ29" s="9"/>
      <c r="CA29" s="9">
        <f t="shared" si="18"/>
        <v>0</v>
      </c>
      <c r="CB29" s="9"/>
      <c r="CC29" s="9">
        <f t="shared" si="19"/>
        <v>0</v>
      </c>
      <c r="CD29" s="9"/>
      <c r="CE29" s="38"/>
      <c r="CF29" s="9"/>
      <c r="CG29" s="9"/>
      <c r="CH29" s="9"/>
      <c r="CI29" s="9">
        <f t="shared" si="20"/>
        <v>0</v>
      </c>
      <c r="CJ29" s="9"/>
      <c r="CK29" s="9">
        <f t="shared" si="21"/>
        <v>0</v>
      </c>
      <c r="CL29" s="9"/>
      <c r="CM29" s="38"/>
      <c r="CN29" s="9"/>
      <c r="CO29" s="9"/>
      <c r="CP29" s="9"/>
      <c r="CQ29" s="9">
        <f t="shared" si="22"/>
        <v>0</v>
      </c>
      <c r="CR29" s="9"/>
      <c r="CS29" s="9">
        <f t="shared" si="23"/>
        <v>0</v>
      </c>
      <c r="CT29" s="9"/>
      <c r="CU29" s="38"/>
      <c r="CV29" s="9"/>
      <c r="CW29" s="9"/>
      <c r="CX29" s="9"/>
      <c r="CY29" s="9">
        <f t="shared" si="24"/>
        <v>0</v>
      </c>
      <c r="CZ29" s="9"/>
      <c r="DA29" s="9">
        <f t="shared" si="25"/>
        <v>0</v>
      </c>
      <c r="DB29" s="9"/>
      <c r="DC29" s="38"/>
      <c r="DD29" s="9"/>
      <c r="DE29" s="9"/>
      <c r="DF29" s="9"/>
      <c r="DG29" s="9">
        <f t="shared" si="26"/>
        <v>0</v>
      </c>
      <c r="DH29" s="9"/>
      <c r="DI29" s="9">
        <f t="shared" si="27"/>
        <v>0</v>
      </c>
      <c r="DJ29" s="9"/>
      <c r="DK29" s="38"/>
      <c r="DL29" s="9"/>
      <c r="DM29" s="9"/>
      <c r="DN29" s="9"/>
      <c r="DO29" s="9">
        <f t="shared" si="28"/>
        <v>0</v>
      </c>
      <c r="DP29" s="9"/>
      <c r="DQ29" s="9">
        <f t="shared" si="29"/>
        <v>0</v>
      </c>
      <c r="DR29" s="9"/>
      <c r="DS29" s="38"/>
      <c r="DT29" s="9"/>
      <c r="DU29" s="9"/>
      <c r="DV29" s="9"/>
      <c r="DW29" s="9">
        <f t="shared" si="30"/>
        <v>0</v>
      </c>
      <c r="DX29" s="9"/>
      <c r="DY29" s="9">
        <f t="shared" si="31"/>
        <v>0</v>
      </c>
      <c r="DZ29" s="9"/>
      <c r="EA29" s="38"/>
      <c r="EB29" s="9"/>
      <c r="EC29" s="9"/>
      <c r="ED29" s="9"/>
      <c r="EE29" s="9">
        <f t="shared" si="32"/>
        <v>0</v>
      </c>
      <c r="EF29" s="9"/>
      <c r="EG29" s="9">
        <f t="shared" si="33"/>
        <v>0</v>
      </c>
      <c r="EH29" s="9"/>
      <c r="EI29" s="38"/>
      <c r="EJ29" s="9"/>
      <c r="EK29" s="9"/>
      <c r="EL29" s="9"/>
      <c r="EM29" s="9">
        <f t="shared" si="34"/>
        <v>0</v>
      </c>
      <c r="EN29" s="9"/>
      <c r="EO29" s="9">
        <f t="shared" si="35"/>
        <v>0</v>
      </c>
      <c r="EP29" s="9"/>
      <c r="EQ29" s="32"/>
      <c r="ER29" s="221">
        <f t="shared" si="36"/>
        <v>0</v>
      </c>
      <c r="ES29" s="221">
        <f t="shared" si="37"/>
        <v>0</v>
      </c>
      <c r="ET29" s="221">
        <f t="shared" si="38"/>
        <v>0</v>
      </c>
    </row>
    <row r="30" spans="2:150" x14ac:dyDescent="0.2">
      <c r="B30" s="39">
        <v>43276</v>
      </c>
      <c r="C30" s="40"/>
      <c r="D30" s="9"/>
      <c r="E30" s="9"/>
      <c r="F30" s="9"/>
      <c r="G30" s="9">
        <f t="shared" si="0"/>
        <v>0</v>
      </c>
      <c r="H30" s="9"/>
      <c r="I30" s="9">
        <f t="shared" si="1"/>
        <v>0</v>
      </c>
      <c r="J30" s="9"/>
      <c r="K30" s="38"/>
      <c r="L30" s="9"/>
      <c r="M30" s="9"/>
      <c r="N30" s="9"/>
      <c r="O30" s="9">
        <f t="shared" si="2"/>
        <v>0</v>
      </c>
      <c r="P30" s="9"/>
      <c r="Q30" s="9">
        <f t="shared" si="3"/>
        <v>0</v>
      </c>
      <c r="R30" s="9"/>
      <c r="S30" s="38"/>
      <c r="T30" s="9"/>
      <c r="U30" s="9"/>
      <c r="V30" s="9"/>
      <c r="W30" s="9">
        <f t="shared" si="4"/>
        <v>0</v>
      </c>
      <c r="X30" s="9"/>
      <c r="Y30" s="9">
        <f t="shared" si="5"/>
        <v>0</v>
      </c>
      <c r="Z30" s="9"/>
      <c r="AA30" s="38"/>
      <c r="AB30" s="9"/>
      <c r="AC30" s="9"/>
      <c r="AD30" s="9"/>
      <c r="AE30" s="9">
        <f t="shared" si="6"/>
        <v>0</v>
      </c>
      <c r="AF30" s="9"/>
      <c r="AG30" s="9">
        <f t="shared" si="7"/>
        <v>0</v>
      </c>
      <c r="AH30" s="9"/>
      <c r="AI30" s="38"/>
      <c r="AJ30" s="9"/>
      <c r="AK30" s="9"/>
      <c r="AL30" s="9"/>
      <c r="AM30" s="9">
        <f t="shared" si="8"/>
        <v>0</v>
      </c>
      <c r="AN30" s="9"/>
      <c r="AO30" s="9">
        <f t="shared" si="9"/>
        <v>0</v>
      </c>
      <c r="AP30" s="9"/>
      <c r="AQ30" s="38"/>
      <c r="AR30" s="9"/>
      <c r="AS30" s="9"/>
      <c r="AT30" s="9"/>
      <c r="AU30" s="9">
        <f t="shared" si="10"/>
        <v>0</v>
      </c>
      <c r="AV30" s="9"/>
      <c r="AW30" s="9">
        <f t="shared" si="11"/>
        <v>0</v>
      </c>
      <c r="AX30" s="9"/>
      <c r="AY30" s="38"/>
      <c r="AZ30" s="9"/>
      <c r="BA30" s="9"/>
      <c r="BB30" s="9"/>
      <c r="BC30" s="9">
        <f t="shared" si="12"/>
        <v>0</v>
      </c>
      <c r="BD30" s="9"/>
      <c r="BE30" s="9">
        <f t="shared" si="13"/>
        <v>0</v>
      </c>
      <c r="BF30" s="9"/>
      <c r="BG30" s="38"/>
      <c r="BH30" s="9"/>
      <c r="BI30" s="9"/>
      <c r="BJ30" s="9"/>
      <c r="BK30" s="9">
        <f t="shared" si="14"/>
        <v>0</v>
      </c>
      <c r="BL30" s="9"/>
      <c r="BM30" s="9">
        <f t="shared" si="15"/>
        <v>0</v>
      </c>
      <c r="BN30" s="9"/>
      <c r="BO30" s="38"/>
      <c r="BP30" s="9"/>
      <c r="BQ30" s="9"/>
      <c r="BR30" s="9"/>
      <c r="BS30" s="9">
        <f t="shared" si="16"/>
        <v>0</v>
      </c>
      <c r="BT30" s="9"/>
      <c r="BU30" s="9">
        <f t="shared" si="17"/>
        <v>0</v>
      </c>
      <c r="BV30" s="9"/>
      <c r="BW30" s="38"/>
      <c r="BX30" s="9"/>
      <c r="BY30" s="9"/>
      <c r="BZ30" s="9"/>
      <c r="CA30" s="9">
        <f t="shared" si="18"/>
        <v>0</v>
      </c>
      <c r="CB30" s="9"/>
      <c r="CC30" s="9">
        <f t="shared" si="19"/>
        <v>0</v>
      </c>
      <c r="CD30" s="9"/>
      <c r="CE30" s="38"/>
      <c r="CF30" s="9"/>
      <c r="CG30" s="9"/>
      <c r="CH30" s="9"/>
      <c r="CI30" s="9">
        <f t="shared" si="20"/>
        <v>0</v>
      </c>
      <c r="CJ30" s="9"/>
      <c r="CK30" s="9">
        <f t="shared" si="21"/>
        <v>0</v>
      </c>
      <c r="CL30" s="9"/>
      <c r="CM30" s="38"/>
      <c r="CN30" s="9"/>
      <c r="CO30" s="9"/>
      <c r="CP30" s="9"/>
      <c r="CQ30" s="9">
        <f t="shared" si="22"/>
        <v>0</v>
      </c>
      <c r="CR30" s="9"/>
      <c r="CS30" s="9">
        <f t="shared" si="23"/>
        <v>0</v>
      </c>
      <c r="CT30" s="9"/>
      <c r="CU30" s="38"/>
      <c r="CV30" s="9"/>
      <c r="CW30" s="9"/>
      <c r="CX30" s="9"/>
      <c r="CY30" s="9">
        <f t="shared" si="24"/>
        <v>0</v>
      </c>
      <c r="CZ30" s="9"/>
      <c r="DA30" s="9">
        <f t="shared" si="25"/>
        <v>0</v>
      </c>
      <c r="DB30" s="9"/>
      <c r="DC30" s="38"/>
      <c r="DD30" s="9"/>
      <c r="DE30" s="9"/>
      <c r="DF30" s="9"/>
      <c r="DG30" s="9">
        <f t="shared" si="26"/>
        <v>0</v>
      </c>
      <c r="DH30" s="9"/>
      <c r="DI30" s="9">
        <f t="shared" si="27"/>
        <v>0</v>
      </c>
      <c r="DJ30" s="9"/>
      <c r="DK30" s="38"/>
      <c r="DL30" s="9"/>
      <c r="DM30" s="9"/>
      <c r="DN30" s="9"/>
      <c r="DO30" s="9">
        <f t="shared" si="28"/>
        <v>0</v>
      </c>
      <c r="DP30" s="9"/>
      <c r="DQ30" s="9">
        <f t="shared" si="29"/>
        <v>0</v>
      </c>
      <c r="DR30" s="9"/>
      <c r="DS30" s="38"/>
      <c r="DT30" s="9"/>
      <c r="DU30" s="9"/>
      <c r="DV30" s="9"/>
      <c r="DW30" s="9">
        <f t="shared" si="30"/>
        <v>0</v>
      </c>
      <c r="DX30" s="9"/>
      <c r="DY30" s="9">
        <f t="shared" si="31"/>
        <v>0</v>
      </c>
      <c r="DZ30" s="9"/>
      <c r="EA30" s="38"/>
      <c r="EB30" s="9"/>
      <c r="EC30" s="9"/>
      <c r="ED30" s="9"/>
      <c r="EE30" s="9">
        <f t="shared" si="32"/>
        <v>0</v>
      </c>
      <c r="EF30" s="9"/>
      <c r="EG30" s="9">
        <f t="shared" si="33"/>
        <v>0</v>
      </c>
      <c r="EH30" s="9"/>
      <c r="EI30" s="38"/>
      <c r="EJ30" s="9"/>
      <c r="EK30" s="9"/>
      <c r="EL30" s="9"/>
      <c r="EM30" s="9">
        <f t="shared" si="34"/>
        <v>0</v>
      </c>
      <c r="EN30" s="9"/>
      <c r="EO30" s="9">
        <f t="shared" si="35"/>
        <v>0</v>
      </c>
      <c r="EP30" s="9"/>
      <c r="EQ30" s="32"/>
      <c r="ER30" s="221">
        <f t="shared" si="36"/>
        <v>0</v>
      </c>
      <c r="ES30" s="221">
        <f t="shared" si="37"/>
        <v>0</v>
      </c>
      <c r="ET30" s="221">
        <f t="shared" si="38"/>
        <v>0</v>
      </c>
    </row>
    <row r="31" spans="2:150" x14ac:dyDescent="0.2">
      <c r="B31" s="39">
        <v>43277</v>
      </c>
      <c r="C31" s="40"/>
      <c r="D31" s="9"/>
      <c r="E31" s="9"/>
      <c r="F31" s="9"/>
      <c r="G31" s="9">
        <f t="shared" si="0"/>
        <v>0</v>
      </c>
      <c r="H31" s="9"/>
      <c r="I31" s="9">
        <f t="shared" si="1"/>
        <v>0</v>
      </c>
      <c r="J31" s="9"/>
      <c r="K31" s="38"/>
      <c r="L31" s="9"/>
      <c r="M31" s="9"/>
      <c r="N31" s="9"/>
      <c r="O31" s="9">
        <f t="shared" si="2"/>
        <v>0</v>
      </c>
      <c r="P31" s="9"/>
      <c r="Q31" s="9">
        <f t="shared" si="3"/>
        <v>0</v>
      </c>
      <c r="R31" s="9"/>
      <c r="S31" s="38"/>
      <c r="T31" s="9"/>
      <c r="U31" s="9"/>
      <c r="V31" s="9"/>
      <c r="W31" s="9">
        <f t="shared" si="4"/>
        <v>0</v>
      </c>
      <c r="X31" s="9"/>
      <c r="Y31" s="9">
        <f t="shared" si="5"/>
        <v>0</v>
      </c>
      <c r="Z31" s="9"/>
      <c r="AA31" s="38"/>
      <c r="AB31" s="9"/>
      <c r="AC31" s="9"/>
      <c r="AD31" s="9"/>
      <c r="AE31" s="9">
        <f t="shared" si="6"/>
        <v>0</v>
      </c>
      <c r="AF31" s="9"/>
      <c r="AG31" s="9">
        <f t="shared" si="7"/>
        <v>0</v>
      </c>
      <c r="AH31" s="9"/>
      <c r="AI31" s="38"/>
      <c r="AJ31" s="9"/>
      <c r="AK31" s="9"/>
      <c r="AL31" s="9"/>
      <c r="AM31" s="9">
        <f t="shared" si="8"/>
        <v>0</v>
      </c>
      <c r="AN31" s="9"/>
      <c r="AO31" s="9">
        <f t="shared" si="9"/>
        <v>0</v>
      </c>
      <c r="AP31" s="9"/>
      <c r="AQ31" s="38"/>
      <c r="AR31" s="9"/>
      <c r="AS31" s="9"/>
      <c r="AT31" s="9"/>
      <c r="AU31" s="9">
        <f t="shared" si="10"/>
        <v>0</v>
      </c>
      <c r="AV31" s="9"/>
      <c r="AW31" s="9">
        <f t="shared" si="11"/>
        <v>0</v>
      </c>
      <c r="AX31" s="9"/>
      <c r="AY31" s="38"/>
      <c r="AZ31" s="9"/>
      <c r="BA31" s="9"/>
      <c r="BB31" s="9"/>
      <c r="BC31" s="9">
        <f t="shared" si="12"/>
        <v>0</v>
      </c>
      <c r="BD31" s="9"/>
      <c r="BE31" s="9">
        <f t="shared" si="13"/>
        <v>0</v>
      </c>
      <c r="BF31" s="9"/>
      <c r="BG31" s="38"/>
      <c r="BH31" s="9"/>
      <c r="BI31" s="9"/>
      <c r="BJ31" s="9"/>
      <c r="BK31" s="9">
        <f t="shared" si="14"/>
        <v>0</v>
      </c>
      <c r="BL31" s="9"/>
      <c r="BM31" s="9">
        <f t="shared" si="15"/>
        <v>0</v>
      </c>
      <c r="BN31" s="9"/>
      <c r="BO31" s="38"/>
      <c r="BP31" s="9"/>
      <c r="BQ31" s="9"/>
      <c r="BR31" s="9"/>
      <c r="BS31" s="9">
        <f t="shared" si="16"/>
        <v>0</v>
      </c>
      <c r="BT31" s="9"/>
      <c r="BU31" s="9">
        <f t="shared" si="17"/>
        <v>0</v>
      </c>
      <c r="BV31" s="9"/>
      <c r="BW31" s="38"/>
      <c r="BX31" s="9"/>
      <c r="BY31" s="9"/>
      <c r="BZ31" s="9"/>
      <c r="CA31" s="9">
        <f t="shared" si="18"/>
        <v>0</v>
      </c>
      <c r="CB31" s="9"/>
      <c r="CC31" s="9">
        <f t="shared" si="19"/>
        <v>0</v>
      </c>
      <c r="CD31" s="9"/>
      <c r="CE31" s="38"/>
      <c r="CF31" s="9"/>
      <c r="CG31" s="9"/>
      <c r="CH31" s="9"/>
      <c r="CI31" s="9">
        <f t="shared" si="20"/>
        <v>0</v>
      </c>
      <c r="CJ31" s="9"/>
      <c r="CK31" s="9">
        <f t="shared" si="21"/>
        <v>0</v>
      </c>
      <c r="CL31" s="9"/>
      <c r="CM31" s="38"/>
      <c r="CN31" s="9"/>
      <c r="CO31" s="9"/>
      <c r="CP31" s="9"/>
      <c r="CQ31" s="9">
        <f t="shared" si="22"/>
        <v>0</v>
      </c>
      <c r="CR31" s="9"/>
      <c r="CS31" s="9">
        <f t="shared" si="23"/>
        <v>0</v>
      </c>
      <c r="CT31" s="9"/>
      <c r="CU31" s="38"/>
      <c r="CV31" s="9"/>
      <c r="CW31" s="9"/>
      <c r="CX31" s="9"/>
      <c r="CY31" s="9">
        <f t="shared" si="24"/>
        <v>0</v>
      </c>
      <c r="CZ31" s="9"/>
      <c r="DA31" s="9">
        <f t="shared" si="25"/>
        <v>0</v>
      </c>
      <c r="DB31" s="9"/>
      <c r="DC31" s="38"/>
      <c r="DD31" s="9"/>
      <c r="DE31" s="9"/>
      <c r="DF31" s="9"/>
      <c r="DG31" s="9">
        <f t="shared" si="26"/>
        <v>0</v>
      </c>
      <c r="DH31" s="9"/>
      <c r="DI31" s="9">
        <f t="shared" si="27"/>
        <v>0</v>
      </c>
      <c r="DJ31" s="9"/>
      <c r="DK31" s="38"/>
      <c r="DL31" s="9"/>
      <c r="DM31" s="9"/>
      <c r="DN31" s="9"/>
      <c r="DO31" s="9">
        <f t="shared" si="28"/>
        <v>0</v>
      </c>
      <c r="DP31" s="9"/>
      <c r="DQ31" s="9">
        <f t="shared" si="29"/>
        <v>0</v>
      </c>
      <c r="DR31" s="9"/>
      <c r="DS31" s="38"/>
      <c r="DT31" s="9"/>
      <c r="DU31" s="9"/>
      <c r="DV31" s="9"/>
      <c r="DW31" s="9">
        <f t="shared" si="30"/>
        <v>0</v>
      </c>
      <c r="DX31" s="9"/>
      <c r="DY31" s="9">
        <f t="shared" si="31"/>
        <v>0</v>
      </c>
      <c r="DZ31" s="9"/>
      <c r="EA31" s="38"/>
      <c r="EB31" s="9"/>
      <c r="EC31" s="9"/>
      <c r="ED31" s="9"/>
      <c r="EE31" s="9">
        <f t="shared" si="32"/>
        <v>0</v>
      </c>
      <c r="EF31" s="9"/>
      <c r="EG31" s="9">
        <f t="shared" si="33"/>
        <v>0</v>
      </c>
      <c r="EH31" s="9"/>
      <c r="EI31" s="38"/>
      <c r="EJ31" s="9"/>
      <c r="EK31" s="9"/>
      <c r="EL31" s="9"/>
      <c r="EM31" s="9">
        <f t="shared" si="34"/>
        <v>0</v>
      </c>
      <c r="EN31" s="9"/>
      <c r="EO31" s="9">
        <f t="shared" si="35"/>
        <v>0</v>
      </c>
      <c r="EP31" s="9"/>
      <c r="EQ31" s="32"/>
      <c r="ER31" s="221">
        <f t="shared" si="36"/>
        <v>0</v>
      </c>
      <c r="ES31" s="221">
        <f t="shared" si="37"/>
        <v>0</v>
      </c>
      <c r="ET31" s="221">
        <f t="shared" si="38"/>
        <v>0</v>
      </c>
    </row>
    <row r="32" spans="2:150" x14ac:dyDescent="0.2">
      <c r="B32" s="39">
        <v>43278</v>
      </c>
      <c r="C32" s="40"/>
      <c r="D32" s="9"/>
      <c r="E32" s="9"/>
      <c r="F32" s="9"/>
      <c r="G32" s="9">
        <f t="shared" si="0"/>
        <v>0</v>
      </c>
      <c r="H32" s="9"/>
      <c r="I32" s="9">
        <f t="shared" si="1"/>
        <v>0</v>
      </c>
      <c r="J32" s="9"/>
      <c r="K32" s="38"/>
      <c r="L32" s="9"/>
      <c r="M32" s="9"/>
      <c r="N32" s="9"/>
      <c r="O32" s="9">
        <f t="shared" si="2"/>
        <v>0</v>
      </c>
      <c r="P32" s="9"/>
      <c r="Q32" s="9">
        <f t="shared" si="3"/>
        <v>0</v>
      </c>
      <c r="R32" s="9"/>
      <c r="S32" s="38"/>
      <c r="T32" s="9"/>
      <c r="U32" s="9"/>
      <c r="V32" s="9"/>
      <c r="W32" s="9">
        <f t="shared" si="4"/>
        <v>0</v>
      </c>
      <c r="X32" s="9"/>
      <c r="Y32" s="9">
        <f t="shared" si="5"/>
        <v>0</v>
      </c>
      <c r="Z32" s="9"/>
      <c r="AA32" s="38"/>
      <c r="AB32" s="9"/>
      <c r="AC32" s="9"/>
      <c r="AD32" s="9"/>
      <c r="AE32" s="9">
        <f t="shared" si="6"/>
        <v>0</v>
      </c>
      <c r="AF32" s="9"/>
      <c r="AG32" s="9">
        <f t="shared" si="7"/>
        <v>0</v>
      </c>
      <c r="AH32" s="9"/>
      <c r="AI32" s="38"/>
      <c r="AJ32" s="9"/>
      <c r="AK32" s="9"/>
      <c r="AL32" s="9"/>
      <c r="AM32" s="9">
        <f t="shared" si="8"/>
        <v>0</v>
      </c>
      <c r="AN32" s="9"/>
      <c r="AO32" s="9">
        <f t="shared" si="9"/>
        <v>0</v>
      </c>
      <c r="AP32" s="9"/>
      <c r="AQ32" s="38"/>
      <c r="AR32" s="9"/>
      <c r="AS32" s="9"/>
      <c r="AT32" s="9"/>
      <c r="AU32" s="9">
        <f t="shared" si="10"/>
        <v>0</v>
      </c>
      <c r="AV32" s="9"/>
      <c r="AW32" s="9">
        <f t="shared" si="11"/>
        <v>0</v>
      </c>
      <c r="AX32" s="9"/>
      <c r="AY32" s="38"/>
      <c r="AZ32" s="9"/>
      <c r="BA32" s="9"/>
      <c r="BB32" s="9"/>
      <c r="BC32" s="9">
        <f t="shared" si="12"/>
        <v>0</v>
      </c>
      <c r="BD32" s="9"/>
      <c r="BE32" s="9">
        <f t="shared" si="13"/>
        <v>0</v>
      </c>
      <c r="BF32" s="9"/>
      <c r="BG32" s="38"/>
      <c r="BH32" s="9"/>
      <c r="BI32" s="9"/>
      <c r="BJ32" s="9"/>
      <c r="BK32" s="9">
        <f t="shared" si="14"/>
        <v>0</v>
      </c>
      <c r="BL32" s="9"/>
      <c r="BM32" s="9">
        <f t="shared" si="15"/>
        <v>0</v>
      </c>
      <c r="BN32" s="9"/>
      <c r="BO32" s="38"/>
      <c r="BP32" s="9"/>
      <c r="BQ32" s="9"/>
      <c r="BR32" s="9"/>
      <c r="BS32" s="9">
        <f t="shared" si="16"/>
        <v>0</v>
      </c>
      <c r="BT32" s="9"/>
      <c r="BU32" s="9">
        <f t="shared" si="17"/>
        <v>0</v>
      </c>
      <c r="BV32" s="9"/>
      <c r="BW32" s="38"/>
      <c r="BX32" s="9"/>
      <c r="BY32" s="9"/>
      <c r="BZ32" s="9"/>
      <c r="CA32" s="9">
        <f t="shared" si="18"/>
        <v>0</v>
      </c>
      <c r="CB32" s="9"/>
      <c r="CC32" s="9">
        <f t="shared" si="19"/>
        <v>0</v>
      </c>
      <c r="CD32" s="9"/>
      <c r="CE32" s="38"/>
      <c r="CF32" s="9"/>
      <c r="CG32" s="9"/>
      <c r="CH32" s="9"/>
      <c r="CI32" s="9">
        <f t="shared" si="20"/>
        <v>0</v>
      </c>
      <c r="CJ32" s="9"/>
      <c r="CK32" s="9">
        <f t="shared" si="21"/>
        <v>0</v>
      </c>
      <c r="CL32" s="9"/>
      <c r="CM32" s="38"/>
      <c r="CN32" s="9"/>
      <c r="CO32" s="9"/>
      <c r="CP32" s="9"/>
      <c r="CQ32" s="9">
        <f t="shared" si="22"/>
        <v>0</v>
      </c>
      <c r="CR32" s="9"/>
      <c r="CS32" s="9">
        <f t="shared" si="23"/>
        <v>0</v>
      </c>
      <c r="CT32" s="9"/>
      <c r="CU32" s="38"/>
      <c r="CV32" s="9"/>
      <c r="CW32" s="9"/>
      <c r="CX32" s="9"/>
      <c r="CY32" s="9">
        <f t="shared" si="24"/>
        <v>0</v>
      </c>
      <c r="CZ32" s="9"/>
      <c r="DA32" s="9">
        <f t="shared" si="25"/>
        <v>0</v>
      </c>
      <c r="DB32" s="9"/>
      <c r="DC32" s="38"/>
      <c r="DD32" s="9"/>
      <c r="DE32" s="9"/>
      <c r="DF32" s="9"/>
      <c r="DG32" s="9">
        <f t="shared" si="26"/>
        <v>0</v>
      </c>
      <c r="DH32" s="9"/>
      <c r="DI32" s="9">
        <f t="shared" si="27"/>
        <v>0</v>
      </c>
      <c r="DJ32" s="9"/>
      <c r="DK32" s="38"/>
      <c r="DL32" s="9"/>
      <c r="DM32" s="9"/>
      <c r="DN32" s="9"/>
      <c r="DO32" s="9">
        <f t="shared" si="28"/>
        <v>0</v>
      </c>
      <c r="DP32" s="9"/>
      <c r="DQ32" s="9">
        <f t="shared" si="29"/>
        <v>0</v>
      </c>
      <c r="DR32" s="9"/>
      <c r="DS32" s="38"/>
      <c r="DT32" s="9"/>
      <c r="DU32" s="9"/>
      <c r="DV32" s="9"/>
      <c r="DW32" s="9">
        <f t="shared" si="30"/>
        <v>0</v>
      </c>
      <c r="DX32" s="9"/>
      <c r="DY32" s="9">
        <f t="shared" si="31"/>
        <v>0</v>
      </c>
      <c r="DZ32" s="9"/>
      <c r="EA32" s="38"/>
      <c r="EB32" s="9"/>
      <c r="EC32" s="9"/>
      <c r="ED32" s="9"/>
      <c r="EE32" s="9">
        <f t="shared" si="32"/>
        <v>0</v>
      </c>
      <c r="EF32" s="9"/>
      <c r="EG32" s="9">
        <f t="shared" si="33"/>
        <v>0</v>
      </c>
      <c r="EH32" s="9"/>
      <c r="EI32" s="38"/>
      <c r="EJ32" s="9"/>
      <c r="EK32" s="9"/>
      <c r="EL32" s="9"/>
      <c r="EM32" s="9">
        <f t="shared" si="34"/>
        <v>0</v>
      </c>
      <c r="EN32" s="9"/>
      <c r="EO32" s="9">
        <f t="shared" si="35"/>
        <v>0</v>
      </c>
      <c r="EP32" s="9"/>
      <c r="EQ32" s="32"/>
      <c r="ER32" s="221">
        <f t="shared" si="36"/>
        <v>0</v>
      </c>
      <c r="ES32" s="221">
        <f t="shared" si="37"/>
        <v>0</v>
      </c>
      <c r="ET32" s="221">
        <f t="shared" si="38"/>
        <v>0</v>
      </c>
    </row>
    <row r="33" spans="2:167" x14ac:dyDescent="0.2">
      <c r="B33" s="39">
        <v>43279</v>
      </c>
      <c r="C33" s="40"/>
      <c r="D33" s="9"/>
      <c r="E33" s="9"/>
      <c r="F33" s="9"/>
      <c r="G33" s="9">
        <f t="shared" si="0"/>
        <v>0</v>
      </c>
      <c r="H33" s="9"/>
      <c r="I33" s="9">
        <f t="shared" si="1"/>
        <v>0</v>
      </c>
      <c r="J33" s="9"/>
      <c r="K33" s="38"/>
      <c r="L33" s="9"/>
      <c r="M33" s="9"/>
      <c r="N33" s="9"/>
      <c r="O33" s="9">
        <f t="shared" si="2"/>
        <v>0</v>
      </c>
      <c r="P33" s="9"/>
      <c r="Q33" s="9">
        <f t="shared" si="3"/>
        <v>0</v>
      </c>
      <c r="R33" s="9"/>
      <c r="S33" s="38"/>
      <c r="T33" s="9"/>
      <c r="U33" s="9"/>
      <c r="V33" s="9"/>
      <c r="W33" s="9">
        <f t="shared" si="4"/>
        <v>0</v>
      </c>
      <c r="X33" s="9"/>
      <c r="Y33" s="9">
        <f t="shared" si="5"/>
        <v>0</v>
      </c>
      <c r="Z33" s="9"/>
      <c r="AA33" s="38"/>
      <c r="AB33" s="9"/>
      <c r="AC33" s="9"/>
      <c r="AD33" s="9"/>
      <c r="AE33" s="9">
        <f t="shared" si="6"/>
        <v>0</v>
      </c>
      <c r="AF33" s="9"/>
      <c r="AG33" s="9">
        <f t="shared" si="7"/>
        <v>0</v>
      </c>
      <c r="AH33" s="9"/>
      <c r="AI33" s="38"/>
      <c r="AJ33" s="9"/>
      <c r="AK33" s="9"/>
      <c r="AL33" s="9"/>
      <c r="AM33" s="9">
        <f t="shared" si="8"/>
        <v>0</v>
      </c>
      <c r="AN33" s="9"/>
      <c r="AO33" s="9">
        <f t="shared" si="9"/>
        <v>0</v>
      </c>
      <c r="AP33" s="9"/>
      <c r="AQ33" s="38"/>
      <c r="AR33" s="9"/>
      <c r="AS33" s="9"/>
      <c r="AT33" s="9"/>
      <c r="AU33" s="9">
        <f t="shared" si="10"/>
        <v>0</v>
      </c>
      <c r="AV33" s="9"/>
      <c r="AW33" s="9">
        <f t="shared" si="11"/>
        <v>0</v>
      </c>
      <c r="AX33" s="9"/>
      <c r="AY33" s="38"/>
      <c r="AZ33" s="9"/>
      <c r="BA33" s="9"/>
      <c r="BB33" s="9"/>
      <c r="BC33" s="9">
        <f t="shared" si="12"/>
        <v>0</v>
      </c>
      <c r="BD33" s="9"/>
      <c r="BE33" s="9">
        <f t="shared" si="13"/>
        <v>0</v>
      </c>
      <c r="BF33" s="9"/>
      <c r="BG33" s="38"/>
      <c r="BH33" s="9"/>
      <c r="BI33" s="9"/>
      <c r="BJ33" s="9"/>
      <c r="BK33" s="9">
        <f t="shared" si="14"/>
        <v>0</v>
      </c>
      <c r="BL33" s="9"/>
      <c r="BM33" s="9">
        <f t="shared" si="15"/>
        <v>0</v>
      </c>
      <c r="BN33" s="9"/>
      <c r="BO33" s="38"/>
      <c r="BP33" s="9"/>
      <c r="BQ33" s="9"/>
      <c r="BR33" s="9"/>
      <c r="BS33" s="9">
        <f t="shared" si="16"/>
        <v>0</v>
      </c>
      <c r="BT33" s="9"/>
      <c r="BU33" s="9">
        <f t="shared" si="17"/>
        <v>0</v>
      </c>
      <c r="BV33" s="9"/>
      <c r="BW33" s="38"/>
      <c r="BX33" s="9"/>
      <c r="BY33" s="9"/>
      <c r="BZ33" s="9"/>
      <c r="CA33" s="9">
        <f t="shared" si="18"/>
        <v>0</v>
      </c>
      <c r="CB33" s="9"/>
      <c r="CC33" s="9">
        <f t="shared" si="19"/>
        <v>0</v>
      </c>
      <c r="CD33" s="9"/>
      <c r="CE33" s="38"/>
      <c r="CF33" s="9"/>
      <c r="CG33" s="9"/>
      <c r="CH33" s="9"/>
      <c r="CI33" s="9">
        <f t="shared" si="20"/>
        <v>0</v>
      </c>
      <c r="CJ33" s="9"/>
      <c r="CK33" s="9">
        <f t="shared" si="21"/>
        <v>0</v>
      </c>
      <c r="CL33" s="9"/>
      <c r="CM33" s="38"/>
      <c r="CN33" s="9"/>
      <c r="CO33" s="9"/>
      <c r="CP33" s="9"/>
      <c r="CQ33" s="9">
        <f t="shared" si="22"/>
        <v>0</v>
      </c>
      <c r="CR33" s="9"/>
      <c r="CS33" s="9">
        <f t="shared" si="23"/>
        <v>0</v>
      </c>
      <c r="CT33" s="9"/>
      <c r="CU33" s="38"/>
      <c r="CV33" s="9"/>
      <c r="CW33" s="9"/>
      <c r="CX33" s="9"/>
      <c r="CY33" s="9">
        <f t="shared" si="24"/>
        <v>0</v>
      </c>
      <c r="CZ33" s="9"/>
      <c r="DA33" s="9">
        <f t="shared" si="25"/>
        <v>0</v>
      </c>
      <c r="DB33" s="9"/>
      <c r="DC33" s="38"/>
      <c r="DD33" s="9"/>
      <c r="DE33" s="9"/>
      <c r="DF33" s="9"/>
      <c r="DG33" s="9">
        <f t="shared" si="26"/>
        <v>0</v>
      </c>
      <c r="DH33" s="9"/>
      <c r="DI33" s="9">
        <f t="shared" si="27"/>
        <v>0</v>
      </c>
      <c r="DJ33" s="9"/>
      <c r="DK33" s="38"/>
      <c r="DL33" s="9"/>
      <c r="DM33" s="9"/>
      <c r="DN33" s="9"/>
      <c r="DO33" s="9">
        <f t="shared" si="28"/>
        <v>0</v>
      </c>
      <c r="DP33" s="9"/>
      <c r="DQ33" s="9">
        <f t="shared" si="29"/>
        <v>0</v>
      </c>
      <c r="DR33" s="9"/>
      <c r="DS33" s="38"/>
      <c r="DT33" s="9"/>
      <c r="DU33" s="9"/>
      <c r="DV33" s="9"/>
      <c r="DW33" s="9">
        <f t="shared" si="30"/>
        <v>0</v>
      </c>
      <c r="DX33" s="9"/>
      <c r="DY33" s="9">
        <f t="shared" si="31"/>
        <v>0</v>
      </c>
      <c r="DZ33" s="9"/>
      <c r="EA33" s="38"/>
      <c r="EB33" s="9"/>
      <c r="EC33" s="9"/>
      <c r="ED33" s="9"/>
      <c r="EE33" s="9">
        <f t="shared" si="32"/>
        <v>0</v>
      </c>
      <c r="EF33" s="9"/>
      <c r="EG33" s="9">
        <f t="shared" si="33"/>
        <v>0</v>
      </c>
      <c r="EH33" s="9"/>
      <c r="EI33" s="38"/>
      <c r="EJ33" s="9"/>
      <c r="EK33" s="9"/>
      <c r="EL33" s="9"/>
      <c r="EM33" s="9">
        <f t="shared" si="34"/>
        <v>0</v>
      </c>
      <c r="EN33" s="9"/>
      <c r="EO33" s="9">
        <f t="shared" si="35"/>
        <v>0</v>
      </c>
      <c r="EP33" s="9"/>
      <c r="EQ33" s="32"/>
      <c r="ER33" s="221">
        <f t="shared" si="36"/>
        <v>0</v>
      </c>
      <c r="ES33" s="221">
        <f t="shared" si="37"/>
        <v>0</v>
      </c>
      <c r="ET33" s="221">
        <f t="shared" si="38"/>
        <v>0</v>
      </c>
    </row>
    <row r="34" spans="2:167" x14ac:dyDescent="0.2">
      <c r="B34" s="39">
        <v>43280</v>
      </c>
      <c r="C34" s="40"/>
      <c r="D34" s="9"/>
      <c r="E34" s="9"/>
      <c r="F34" s="9"/>
      <c r="G34" s="9">
        <f t="shared" si="0"/>
        <v>0</v>
      </c>
      <c r="H34" s="9"/>
      <c r="I34" s="9">
        <f t="shared" si="1"/>
        <v>0</v>
      </c>
      <c r="J34" s="9"/>
      <c r="K34" s="38"/>
      <c r="L34" s="9"/>
      <c r="M34" s="9"/>
      <c r="N34" s="9"/>
      <c r="O34" s="9">
        <f t="shared" si="2"/>
        <v>0</v>
      </c>
      <c r="P34" s="9"/>
      <c r="Q34" s="9">
        <f t="shared" si="3"/>
        <v>0</v>
      </c>
      <c r="R34" s="9"/>
      <c r="S34" s="38"/>
      <c r="T34" s="9"/>
      <c r="U34" s="9"/>
      <c r="V34" s="9"/>
      <c r="W34" s="9">
        <f t="shared" si="4"/>
        <v>0</v>
      </c>
      <c r="X34" s="9"/>
      <c r="Y34" s="9">
        <f t="shared" si="5"/>
        <v>0</v>
      </c>
      <c r="Z34" s="9"/>
      <c r="AA34" s="38"/>
      <c r="AB34" s="9"/>
      <c r="AC34" s="9"/>
      <c r="AD34" s="9"/>
      <c r="AE34" s="9">
        <f t="shared" si="6"/>
        <v>0</v>
      </c>
      <c r="AF34" s="9"/>
      <c r="AG34" s="9">
        <f t="shared" si="7"/>
        <v>0</v>
      </c>
      <c r="AH34" s="9"/>
      <c r="AI34" s="38"/>
      <c r="AJ34" s="9"/>
      <c r="AK34" s="9"/>
      <c r="AL34" s="9"/>
      <c r="AM34" s="9">
        <f t="shared" si="8"/>
        <v>0</v>
      </c>
      <c r="AN34" s="9"/>
      <c r="AO34" s="9">
        <f t="shared" si="9"/>
        <v>0</v>
      </c>
      <c r="AP34" s="9"/>
      <c r="AQ34" s="38"/>
      <c r="AR34" s="9"/>
      <c r="AS34" s="9"/>
      <c r="AT34" s="9"/>
      <c r="AU34" s="9">
        <f t="shared" si="10"/>
        <v>0</v>
      </c>
      <c r="AV34" s="9"/>
      <c r="AW34" s="9">
        <f t="shared" si="11"/>
        <v>0</v>
      </c>
      <c r="AX34" s="9"/>
      <c r="AY34" s="38"/>
      <c r="AZ34" s="9"/>
      <c r="BA34" s="9"/>
      <c r="BB34" s="9"/>
      <c r="BC34" s="9">
        <f t="shared" si="12"/>
        <v>0</v>
      </c>
      <c r="BD34" s="9"/>
      <c r="BE34" s="9">
        <f t="shared" si="13"/>
        <v>0</v>
      </c>
      <c r="BF34" s="9"/>
      <c r="BG34" s="38"/>
      <c r="BH34" s="9"/>
      <c r="BI34" s="9"/>
      <c r="BJ34" s="9"/>
      <c r="BK34" s="9">
        <f t="shared" si="14"/>
        <v>0</v>
      </c>
      <c r="BL34" s="9"/>
      <c r="BM34" s="9">
        <f t="shared" si="15"/>
        <v>0</v>
      </c>
      <c r="BN34" s="9"/>
      <c r="BO34" s="38"/>
      <c r="BP34" s="9"/>
      <c r="BQ34" s="9"/>
      <c r="BR34" s="9"/>
      <c r="BS34" s="9">
        <f t="shared" si="16"/>
        <v>0</v>
      </c>
      <c r="BT34" s="9"/>
      <c r="BU34" s="9">
        <f t="shared" si="17"/>
        <v>0</v>
      </c>
      <c r="BV34" s="9"/>
      <c r="BW34" s="38"/>
      <c r="BX34" s="9"/>
      <c r="BY34" s="9"/>
      <c r="BZ34" s="9"/>
      <c r="CA34" s="9">
        <f t="shared" si="18"/>
        <v>0</v>
      </c>
      <c r="CB34" s="9"/>
      <c r="CC34" s="9">
        <f t="shared" si="19"/>
        <v>0</v>
      </c>
      <c r="CD34" s="9"/>
      <c r="CE34" s="38"/>
      <c r="CF34" s="9"/>
      <c r="CG34" s="9"/>
      <c r="CH34" s="9"/>
      <c r="CI34" s="9">
        <f t="shared" si="20"/>
        <v>0</v>
      </c>
      <c r="CJ34" s="9"/>
      <c r="CK34" s="9">
        <f t="shared" si="21"/>
        <v>0</v>
      </c>
      <c r="CL34" s="9"/>
      <c r="CM34" s="38"/>
      <c r="CN34" s="9"/>
      <c r="CO34" s="9"/>
      <c r="CP34" s="9"/>
      <c r="CQ34" s="9">
        <f t="shared" si="22"/>
        <v>0</v>
      </c>
      <c r="CR34" s="9"/>
      <c r="CS34" s="9">
        <f t="shared" si="23"/>
        <v>0</v>
      </c>
      <c r="CT34" s="9"/>
      <c r="CU34" s="38"/>
      <c r="CV34" s="9"/>
      <c r="CW34" s="9"/>
      <c r="CX34" s="9"/>
      <c r="CY34" s="9">
        <f t="shared" si="24"/>
        <v>0</v>
      </c>
      <c r="CZ34" s="9"/>
      <c r="DA34" s="9">
        <f t="shared" si="25"/>
        <v>0</v>
      </c>
      <c r="DB34" s="9"/>
      <c r="DC34" s="38"/>
      <c r="DD34" s="9"/>
      <c r="DE34" s="9"/>
      <c r="DF34" s="9"/>
      <c r="DG34" s="9">
        <f t="shared" si="26"/>
        <v>0</v>
      </c>
      <c r="DH34" s="9"/>
      <c r="DI34" s="9">
        <f t="shared" si="27"/>
        <v>0</v>
      </c>
      <c r="DJ34" s="9"/>
      <c r="DK34" s="38"/>
      <c r="DL34" s="9"/>
      <c r="DM34" s="9"/>
      <c r="DN34" s="9"/>
      <c r="DO34" s="9">
        <f t="shared" si="28"/>
        <v>0</v>
      </c>
      <c r="DP34" s="9"/>
      <c r="DQ34" s="9">
        <f t="shared" si="29"/>
        <v>0</v>
      </c>
      <c r="DR34" s="9"/>
      <c r="DS34" s="38"/>
      <c r="DT34" s="9"/>
      <c r="DU34" s="9"/>
      <c r="DV34" s="9"/>
      <c r="DW34" s="9">
        <f t="shared" si="30"/>
        <v>0</v>
      </c>
      <c r="DX34" s="9"/>
      <c r="DY34" s="9">
        <f t="shared" si="31"/>
        <v>0</v>
      </c>
      <c r="DZ34" s="9"/>
      <c r="EA34" s="38"/>
      <c r="EB34" s="9"/>
      <c r="EC34" s="9"/>
      <c r="ED34" s="9"/>
      <c r="EE34" s="9">
        <f t="shared" si="32"/>
        <v>0</v>
      </c>
      <c r="EF34" s="9"/>
      <c r="EG34" s="9">
        <f t="shared" si="33"/>
        <v>0</v>
      </c>
      <c r="EH34" s="9"/>
      <c r="EI34" s="38"/>
      <c r="EJ34" s="9"/>
      <c r="EK34" s="9"/>
      <c r="EL34" s="9"/>
      <c r="EM34" s="9">
        <f t="shared" si="34"/>
        <v>0</v>
      </c>
      <c r="EN34" s="9"/>
      <c r="EO34" s="9">
        <f t="shared" si="35"/>
        <v>0</v>
      </c>
      <c r="EP34" s="9"/>
      <c r="EQ34" s="32"/>
      <c r="ER34" s="221">
        <f t="shared" si="36"/>
        <v>0</v>
      </c>
      <c r="ES34" s="221">
        <f t="shared" si="37"/>
        <v>0</v>
      </c>
      <c r="ET34" s="221">
        <f t="shared" si="38"/>
        <v>0</v>
      </c>
    </row>
    <row r="35" spans="2:167" x14ac:dyDescent="0.2">
      <c r="B35" s="39">
        <v>43281</v>
      </c>
      <c r="C35" s="40"/>
      <c r="D35" s="9"/>
      <c r="E35" s="9"/>
      <c r="F35" s="9"/>
      <c r="G35" s="9">
        <f t="shared" si="0"/>
        <v>0</v>
      </c>
      <c r="H35" s="9"/>
      <c r="I35" s="9">
        <f t="shared" si="1"/>
        <v>0</v>
      </c>
      <c r="J35" s="9"/>
      <c r="K35" s="38"/>
      <c r="L35" s="9"/>
      <c r="M35" s="9"/>
      <c r="N35" s="9"/>
      <c r="O35" s="9">
        <f t="shared" si="2"/>
        <v>0</v>
      </c>
      <c r="P35" s="9"/>
      <c r="Q35" s="9">
        <f t="shared" si="3"/>
        <v>0</v>
      </c>
      <c r="R35" s="9"/>
      <c r="S35" s="38"/>
      <c r="T35" s="9"/>
      <c r="U35" s="9"/>
      <c r="V35" s="9"/>
      <c r="W35" s="9">
        <f t="shared" si="4"/>
        <v>0</v>
      </c>
      <c r="X35" s="9"/>
      <c r="Y35" s="9">
        <f t="shared" si="5"/>
        <v>0</v>
      </c>
      <c r="Z35" s="9"/>
      <c r="AA35" s="38"/>
      <c r="AB35" s="9"/>
      <c r="AC35" s="9"/>
      <c r="AD35" s="9"/>
      <c r="AE35" s="9">
        <f t="shared" si="6"/>
        <v>0</v>
      </c>
      <c r="AF35" s="9"/>
      <c r="AG35" s="9">
        <f t="shared" si="7"/>
        <v>0</v>
      </c>
      <c r="AH35" s="9"/>
      <c r="AI35" s="38"/>
      <c r="AJ35" s="9"/>
      <c r="AK35" s="9"/>
      <c r="AL35" s="9"/>
      <c r="AM35" s="9">
        <f t="shared" si="8"/>
        <v>0</v>
      </c>
      <c r="AN35" s="9"/>
      <c r="AO35" s="9">
        <f t="shared" si="9"/>
        <v>0</v>
      </c>
      <c r="AP35" s="9"/>
      <c r="AQ35" s="38"/>
      <c r="AR35" s="9"/>
      <c r="AS35" s="9"/>
      <c r="AT35" s="9"/>
      <c r="AU35" s="9">
        <f t="shared" si="10"/>
        <v>0</v>
      </c>
      <c r="AV35" s="9"/>
      <c r="AW35" s="9">
        <f t="shared" si="11"/>
        <v>0</v>
      </c>
      <c r="AX35" s="9"/>
      <c r="AY35" s="38"/>
      <c r="AZ35" s="9"/>
      <c r="BA35" s="9"/>
      <c r="BB35" s="9"/>
      <c r="BC35" s="9">
        <f t="shared" si="12"/>
        <v>0</v>
      </c>
      <c r="BD35" s="9"/>
      <c r="BE35" s="9">
        <f t="shared" si="13"/>
        <v>0</v>
      </c>
      <c r="BF35" s="9"/>
      <c r="BG35" s="38"/>
      <c r="BH35" s="9"/>
      <c r="BI35" s="9"/>
      <c r="BJ35" s="9"/>
      <c r="BK35" s="9">
        <f t="shared" si="14"/>
        <v>0</v>
      </c>
      <c r="BL35" s="9"/>
      <c r="BM35" s="9">
        <f t="shared" si="15"/>
        <v>0</v>
      </c>
      <c r="BN35" s="9"/>
      <c r="BO35" s="38"/>
      <c r="BP35" s="9"/>
      <c r="BQ35" s="9"/>
      <c r="BR35" s="9"/>
      <c r="BS35" s="9">
        <f t="shared" si="16"/>
        <v>0</v>
      </c>
      <c r="BT35" s="9"/>
      <c r="BU35" s="9">
        <f t="shared" si="17"/>
        <v>0</v>
      </c>
      <c r="BV35" s="9"/>
      <c r="BW35" s="38"/>
      <c r="BX35" s="9"/>
      <c r="BY35" s="9"/>
      <c r="BZ35" s="9"/>
      <c r="CA35" s="9">
        <f t="shared" si="18"/>
        <v>0</v>
      </c>
      <c r="CB35" s="9"/>
      <c r="CC35" s="9">
        <f t="shared" si="19"/>
        <v>0</v>
      </c>
      <c r="CD35" s="9"/>
      <c r="CE35" s="38"/>
      <c r="CF35" s="9"/>
      <c r="CG35" s="9"/>
      <c r="CH35" s="9"/>
      <c r="CI35" s="9">
        <f t="shared" si="20"/>
        <v>0</v>
      </c>
      <c r="CJ35" s="9"/>
      <c r="CK35" s="9">
        <f t="shared" si="21"/>
        <v>0</v>
      </c>
      <c r="CL35" s="9"/>
      <c r="CM35" s="38"/>
      <c r="CN35" s="9"/>
      <c r="CO35" s="9"/>
      <c r="CP35" s="9"/>
      <c r="CQ35" s="9">
        <f t="shared" si="22"/>
        <v>0</v>
      </c>
      <c r="CR35" s="9"/>
      <c r="CS35" s="9">
        <f t="shared" si="23"/>
        <v>0</v>
      </c>
      <c r="CT35" s="9"/>
      <c r="CU35" s="38"/>
      <c r="CV35" s="9"/>
      <c r="CW35" s="9"/>
      <c r="CX35" s="9"/>
      <c r="CY35" s="9">
        <f t="shared" si="24"/>
        <v>0</v>
      </c>
      <c r="CZ35" s="9"/>
      <c r="DA35" s="9">
        <f t="shared" si="25"/>
        <v>0</v>
      </c>
      <c r="DB35" s="9"/>
      <c r="DC35" s="38"/>
      <c r="DD35" s="9"/>
      <c r="DE35" s="9"/>
      <c r="DF35" s="9"/>
      <c r="DG35" s="9">
        <f t="shared" si="26"/>
        <v>0</v>
      </c>
      <c r="DH35" s="9"/>
      <c r="DI35" s="9">
        <f t="shared" si="27"/>
        <v>0</v>
      </c>
      <c r="DJ35" s="9"/>
      <c r="DK35" s="38"/>
      <c r="DL35" s="9"/>
      <c r="DM35" s="9"/>
      <c r="DN35" s="9"/>
      <c r="DO35" s="9">
        <f t="shared" si="28"/>
        <v>0</v>
      </c>
      <c r="DP35" s="9"/>
      <c r="DQ35" s="9">
        <f t="shared" si="29"/>
        <v>0</v>
      </c>
      <c r="DR35" s="9"/>
      <c r="DS35" s="38"/>
      <c r="DT35" s="9"/>
      <c r="DU35" s="9"/>
      <c r="DV35" s="9"/>
      <c r="DW35" s="9">
        <f t="shared" si="30"/>
        <v>0</v>
      </c>
      <c r="DX35" s="9"/>
      <c r="DY35" s="9">
        <f t="shared" si="31"/>
        <v>0</v>
      </c>
      <c r="DZ35" s="9"/>
      <c r="EA35" s="38"/>
      <c r="EB35" s="9"/>
      <c r="EC35" s="9"/>
      <c r="ED35" s="9"/>
      <c r="EE35" s="9">
        <f t="shared" si="32"/>
        <v>0</v>
      </c>
      <c r="EF35" s="9"/>
      <c r="EG35" s="9">
        <f t="shared" si="33"/>
        <v>0</v>
      </c>
      <c r="EH35" s="9"/>
      <c r="EI35" s="38"/>
      <c r="EJ35" s="9"/>
      <c r="EK35" s="9"/>
      <c r="EL35" s="9"/>
      <c r="EM35" s="9">
        <f t="shared" si="34"/>
        <v>0</v>
      </c>
      <c r="EN35" s="9"/>
      <c r="EO35" s="9">
        <f t="shared" si="35"/>
        <v>0</v>
      </c>
      <c r="EP35" s="9"/>
      <c r="EQ35" s="32"/>
      <c r="ER35" s="72">
        <f t="shared" si="36"/>
        <v>0</v>
      </c>
      <c r="ES35" s="72">
        <f t="shared" si="37"/>
        <v>0</v>
      </c>
      <c r="ET35" s="72">
        <f t="shared" si="38"/>
        <v>0</v>
      </c>
    </row>
    <row r="36" spans="2:167" x14ac:dyDescent="0.2">
      <c r="B36" s="39"/>
      <c r="C36" s="40"/>
      <c r="D36" s="9"/>
      <c r="E36" s="9"/>
      <c r="F36" s="9"/>
      <c r="G36" s="9"/>
      <c r="H36" s="9"/>
      <c r="I36" s="9"/>
      <c r="J36" s="9"/>
      <c r="K36" s="38"/>
      <c r="L36" s="9"/>
      <c r="M36" s="9"/>
      <c r="N36" s="9"/>
      <c r="O36" s="9"/>
      <c r="P36" s="9"/>
      <c r="Q36" s="9"/>
      <c r="R36" s="9"/>
      <c r="S36" s="38"/>
      <c r="T36" s="9"/>
      <c r="U36" s="9"/>
      <c r="V36" s="9"/>
      <c r="W36" s="9"/>
      <c r="X36" s="9"/>
      <c r="Y36" s="9"/>
      <c r="Z36" s="9"/>
      <c r="AA36" s="38"/>
      <c r="AB36" s="9"/>
      <c r="AC36" s="9"/>
      <c r="AD36" s="9"/>
      <c r="AE36" s="9"/>
      <c r="AF36" s="9"/>
      <c r="AG36" s="9"/>
      <c r="AH36" s="9"/>
      <c r="AI36" s="38"/>
      <c r="AJ36" s="9"/>
      <c r="AK36" s="9"/>
      <c r="AL36" s="9"/>
      <c r="AM36" s="9"/>
      <c r="AN36" s="9"/>
      <c r="AO36" s="9"/>
      <c r="AP36" s="9"/>
      <c r="AQ36" s="38"/>
      <c r="AR36" s="9"/>
      <c r="AS36" s="9"/>
      <c r="AT36" s="9"/>
      <c r="AU36" s="9"/>
      <c r="AV36" s="9"/>
      <c r="AW36" s="9"/>
      <c r="AX36" s="9"/>
      <c r="AY36" s="38"/>
      <c r="AZ36" s="9"/>
      <c r="BA36" s="9"/>
      <c r="BB36" s="9"/>
      <c r="BC36" s="9"/>
      <c r="BD36" s="9"/>
      <c r="BE36" s="9"/>
      <c r="BF36" s="9"/>
      <c r="BG36" s="38"/>
      <c r="BH36" s="9"/>
      <c r="BI36" s="9"/>
      <c r="BJ36" s="9"/>
      <c r="BK36" s="9"/>
      <c r="BL36" s="9"/>
      <c r="BM36" s="9"/>
      <c r="BN36" s="9"/>
      <c r="BO36" s="38"/>
      <c r="BP36" s="9"/>
      <c r="BQ36" s="9"/>
      <c r="BR36" s="9"/>
      <c r="BS36" s="9"/>
      <c r="BT36" s="9"/>
      <c r="BU36" s="9"/>
      <c r="BV36" s="9"/>
      <c r="BW36" s="38"/>
      <c r="BX36" s="9"/>
      <c r="BY36" s="9"/>
      <c r="BZ36" s="9"/>
      <c r="CA36" s="9"/>
      <c r="CB36" s="9"/>
      <c r="CC36" s="9"/>
      <c r="CD36" s="9"/>
      <c r="CE36" s="38"/>
      <c r="CF36" s="9"/>
      <c r="CG36" s="9"/>
      <c r="CH36" s="9"/>
      <c r="CI36" s="9"/>
      <c r="CJ36" s="9"/>
      <c r="CK36" s="9"/>
      <c r="CL36" s="9"/>
      <c r="CM36" s="38"/>
      <c r="CN36" s="9"/>
      <c r="CO36" s="9"/>
      <c r="CP36" s="9"/>
      <c r="CQ36" s="9"/>
      <c r="CR36" s="9"/>
      <c r="CS36" s="9"/>
      <c r="CT36" s="9"/>
      <c r="CU36" s="38"/>
      <c r="CV36" s="9"/>
      <c r="CW36" s="9"/>
      <c r="CX36" s="9"/>
      <c r="CY36" s="9"/>
      <c r="CZ36" s="9"/>
      <c r="DA36" s="9"/>
      <c r="DB36" s="9"/>
      <c r="DC36" s="38"/>
      <c r="DD36" s="9"/>
      <c r="DE36" s="9"/>
      <c r="DF36" s="9"/>
      <c r="DG36" s="9"/>
      <c r="DH36" s="9"/>
      <c r="DI36" s="9"/>
      <c r="DJ36" s="9"/>
      <c r="DK36" s="38"/>
      <c r="DL36" s="9"/>
      <c r="DM36" s="9"/>
      <c r="DN36" s="9"/>
      <c r="DO36" s="9"/>
      <c r="DP36" s="9"/>
      <c r="DQ36" s="9"/>
      <c r="DR36" s="9"/>
      <c r="DS36" s="38"/>
      <c r="DT36" s="9"/>
      <c r="DU36" s="9"/>
      <c r="DV36" s="9"/>
      <c r="DW36" s="9"/>
      <c r="DX36" s="9"/>
      <c r="DY36" s="9"/>
      <c r="DZ36" s="9"/>
      <c r="EA36" s="38"/>
      <c r="EB36" s="9"/>
      <c r="EC36" s="9"/>
      <c r="ED36" s="9"/>
      <c r="EE36" s="9"/>
      <c r="EF36" s="9"/>
      <c r="EG36" s="9"/>
      <c r="EH36" s="9"/>
      <c r="EI36" s="38"/>
      <c r="EJ36" s="9"/>
      <c r="EK36" s="9"/>
      <c r="EL36" s="9"/>
      <c r="EM36" s="9"/>
      <c r="EN36" s="9"/>
      <c r="EO36" s="9"/>
      <c r="EP36" s="9"/>
      <c r="EQ36" s="32"/>
    </row>
    <row r="37" spans="2:167" x14ac:dyDescent="0.2">
      <c r="B37" s="4"/>
      <c r="C37" s="4"/>
      <c r="D37" s="35"/>
      <c r="E37" s="35"/>
      <c r="F37" s="35"/>
      <c r="G37" s="35"/>
      <c r="H37" s="35"/>
      <c r="I37" s="35"/>
      <c r="J37" s="35"/>
      <c r="L37" s="35"/>
      <c r="M37" s="35"/>
      <c r="N37" s="35"/>
      <c r="O37" s="35"/>
      <c r="P37" s="35"/>
      <c r="Q37" s="35"/>
      <c r="R37" s="35"/>
      <c r="T37" s="35"/>
      <c r="U37" s="35"/>
      <c r="V37" s="35"/>
      <c r="W37" s="35"/>
      <c r="X37" s="35"/>
      <c r="Y37" s="35"/>
      <c r="Z37" s="35"/>
      <c r="AB37" s="35"/>
      <c r="AC37" s="35"/>
      <c r="AD37" s="35"/>
      <c r="AE37" s="35"/>
      <c r="AF37" s="35"/>
      <c r="AG37" s="35"/>
      <c r="AH37" s="35"/>
      <c r="AJ37" s="35"/>
      <c r="AK37" s="35"/>
      <c r="AL37" s="35"/>
      <c r="AM37" s="35"/>
      <c r="AN37" s="35"/>
      <c r="AO37" s="35"/>
      <c r="AP37" s="35"/>
      <c r="AR37" s="35"/>
      <c r="AS37" s="35"/>
      <c r="AT37" s="35"/>
      <c r="AU37" s="35"/>
      <c r="AV37" s="35"/>
      <c r="AW37" s="35"/>
      <c r="AX37" s="35"/>
      <c r="AZ37" s="35"/>
      <c r="BA37" s="35"/>
      <c r="BB37" s="35"/>
      <c r="BC37" s="35"/>
      <c r="BD37" s="35"/>
      <c r="BE37" s="35"/>
      <c r="BF37" s="35"/>
      <c r="BH37" s="35"/>
      <c r="BI37" s="35"/>
      <c r="BJ37" s="35"/>
      <c r="BK37" s="35"/>
      <c r="BL37" s="35"/>
      <c r="BM37" s="35"/>
      <c r="BN37" s="35"/>
      <c r="BP37" s="35"/>
      <c r="BQ37" s="35"/>
      <c r="BR37" s="35"/>
      <c r="BS37" s="35"/>
      <c r="BT37" s="35"/>
      <c r="BU37" s="35"/>
      <c r="BV37" s="35"/>
      <c r="BX37" s="35"/>
      <c r="BY37" s="35"/>
      <c r="BZ37" s="35"/>
      <c r="CA37" s="35"/>
      <c r="CB37" s="35"/>
      <c r="CC37" s="35"/>
      <c r="CD37" s="35"/>
      <c r="CF37" s="35"/>
      <c r="CG37" s="35"/>
      <c r="CH37" s="35"/>
      <c r="CI37" s="35"/>
      <c r="CJ37" s="35"/>
      <c r="CK37" s="35"/>
      <c r="CL37" s="35"/>
      <c r="CN37" s="35"/>
      <c r="CO37" s="35"/>
      <c r="CP37" s="35"/>
      <c r="CQ37" s="35"/>
      <c r="CR37" s="35"/>
      <c r="CS37" s="35"/>
      <c r="CT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2:167" x14ac:dyDescent="0.2">
      <c r="B38" s="4"/>
      <c r="C38" s="4"/>
      <c r="D38" s="35"/>
      <c r="E38" s="35"/>
      <c r="F38" s="35"/>
      <c r="G38" s="35"/>
      <c r="H38" s="35"/>
      <c r="I38" s="35"/>
      <c r="J38" s="35"/>
      <c r="L38" s="35"/>
      <c r="M38" s="35"/>
      <c r="N38" s="35"/>
      <c r="O38" s="35"/>
      <c r="P38" s="35"/>
      <c r="Q38" s="35"/>
      <c r="R38" s="35"/>
      <c r="T38" s="35"/>
      <c r="U38" s="35"/>
      <c r="V38" s="35"/>
      <c r="W38" s="35"/>
      <c r="X38" s="35"/>
      <c r="Y38" s="35"/>
      <c r="Z38" s="35"/>
      <c r="AB38" s="35"/>
      <c r="AC38" s="35"/>
      <c r="AD38" s="35"/>
      <c r="AE38" s="35"/>
      <c r="AF38" s="35"/>
      <c r="AG38" s="35"/>
      <c r="AH38" s="35"/>
      <c r="AJ38" s="35"/>
      <c r="AK38" s="35"/>
      <c r="AL38" s="35"/>
      <c r="AM38" s="35"/>
      <c r="AN38" s="35"/>
      <c r="AO38" s="35"/>
      <c r="AP38" s="35"/>
      <c r="AR38" s="35"/>
      <c r="AS38" s="35"/>
      <c r="AT38" s="35"/>
      <c r="AU38" s="35"/>
      <c r="AV38" s="35"/>
      <c r="AW38" s="35"/>
      <c r="AX38" s="35"/>
      <c r="AZ38" s="35"/>
      <c r="BA38" s="35"/>
      <c r="BB38" s="35"/>
      <c r="BC38" s="35"/>
      <c r="BD38" s="35"/>
      <c r="BE38" s="35"/>
      <c r="BF38" s="35"/>
      <c r="BH38" s="35"/>
      <c r="BI38" s="35"/>
      <c r="BJ38" s="35"/>
      <c r="BK38" s="35"/>
      <c r="BL38" s="35"/>
      <c r="BM38" s="35"/>
      <c r="BN38" s="35"/>
      <c r="BP38" s="35"/>
      <c r="BQ38" s="35"/>
      <c r="BR38" s="35"/>
      <c r="BS38" s="35"/>
      <c r="BT38" s="35"/>
      <c r="BU38" s="35"/>
      <c r="BV38" s="35"/>
      <c r="BX38" s="35"/>
      <c r="BY38" s="35"/>
      <c r="BZ38" s="35"/>
      <c r="CA38" s="35"/>
      <c r="CB38" s="35"/>
      <c r="CC38" s="35"/>
      <c r="CD38" s="35"/>
      <c r="CF38" s="35"/>
      <c r="CG38" s="35"/>
      <c r="CH38" s="35"/>
      <c r="CI38" s="35"/>
      <c r="CJ38" s="35"/>
      <c r="CK38" s="35"/>
      <c r="CL38" s="35"/>
      <c r="CN38" s="35"/>
      <c r="CO38" s="35"/>
      <c r="CP38" s="35"/>
      <c r="CQ38" s="35"/>
      <c r="CR38" s="35"/>
      <c r="CS38" s="35"/>
      <c r="CT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2:167" x14ac:dyDescent="0.2">
      <c r="B39" s="4"/>
      <c r="C39" s="4"/>
      <c r="D39" s="35"/>
      <c r="E39" s="35"/>
      <c r="F39" s="35"/>
      <c r="G39" s="35"/>
      <c r="H39" s="35"/>
      <c r="I39" s="35"/>
      <c r="J39" s="35"/>
      <c r="L39" s="35"/>
      <c r="M39" s="35"/>
      <c r="N39" s="35"/>
      <c r="O39" s="35"/>
      <c r="P39" s="35"/>
      <c r="Q39" s="35"/>
      <c r="R39" s="35"/>
      <c r="T39" s="35"/>
      <c r="U39" s="35"/>
      <c r="V39" s="35"/>
      <c r="W39" s="35"/>
      <c r="X39" s="35"/>
      <c r="Y39" s="35"/>
      <c r="Z39" s="35"/>
      <c r="AB39" s="35"/>
      <c r="AC39" s="35"/>
      <c r="AD39" s="35"/>
      <c r="AE39" s="35"/>
      <c r="AF39" s="35"/>
      <c r="AG39" s="35"/>
      <c r="AH39" s="35"/>
      <c r="AJ39" s="35"/>
      <c r="AK39" s="35"/>
      <c r="AL39" s="35"/>
      <c r="AM39" s="35"/>
      <c r="AN39" s="35"/>
      <c r="AO39" s="35"/>
      <c r="AP39" s="35"/>
      <c r="AR39" s="35"/>
      <c r="AS39" s="35"/>
      <c r="AT39" s="35"/>
      <c r="AU39" s="35"/>
      <c r="AV39" s="35"/>
      <c r="AW39" s="35"/>
      <c r="AX39" s="35"/>
      <c r="AZ39" s="35"/>
      <c r="BA39" s="35"/>
      <c r="BB39" s="35"/>
      <c r="BC39" s="35"/>
      <c r="BD39" s="35"/>
      <c r="BE39" s="35"/>
      <c r="BF39" s="35"/>
      <c r="BH39" s="35"/>
      <c r="BI39" s="35"/>
      <c r="BJ39" s="35"/>
      <c r="BK39" s="35"/>
      <c r="BL39" s="35"/>
      <c r="BM39" s="35"/>
      <c r="BN39" s="35"/>
      <c r="BP39" s="35"/>
      <c r="BQ39" s="35"/>
      <c r="BR39" s="35"/>
      <c r="BS39" s="35"/>
      <c r="BT39" s="35"/>
      <c r="BU39" s="35"/>
      <c r="BV39" s="35"/>
      <c r="BX39" s="35"/>
      <c r="BY39" s="35"/>
      <c r="BZ39" s="35"/>
      <c r="CA39" s="35"/>
      <c r="CB39" s="35"/>
      <c r="CC39" s="35"/>
      <c r="CD39" s="35"/>
      <c r="CF39" s="35"/>
      <c r="CG39" s="35"/>
      <c r="CH39" s="35"/>
      <c r="CI39" s="35"/>
      <c r="CJ39" s="35"/>
      <c r="CK39" s="35"/>
      <c r="CL39" s="35"/>
      <c r="CN39" s="35"/>
      <c r="CO39" s="35"/>
      <c r="CP39" s="35"/>
      <c r="CQ39" s="35"/>
      <c r="CR39" s="35"/>
      <c r="CS39" s="35"/>
      <c r="CT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</row>
    <row r="40" spans="2:167" x14ac:dyDescent="0.2">
      <c r="B40" s="4"/>
      <c r="C40" s="4"/>
      <c r="D40" s="35"/>
      <c r="E40" s="35"/>
      <c r="F40" s="35"/>
      <c r="G40" s="35"/>
      <c r="H40" s="35"/>
      <c r="I40" s="35"/>
      <c r="J40" s="35"/>
      <c r="L40" s="35"/>
      <c r="M40" s="35"/>
      <c r="N40" s="35"/>
      <c r="O40" s="35"/>
      <c r="P40" s="35"/>
      <c r="Q40" s="35"/>
      <c r="R40" s="35"/>
      <c r="T40" s="35"/>
      <c r="U40" s="35"/>
      <c r="V40" s="35"/>
      <c r="W40" s="35"/>
      <c r="X40" s="35"/>
      <c r="Y40" s="35"/>
      <c r="Z40" s="35"/>
      <c r="AB40" s="35"/>
      <c r="AC40" s="35"/>
      <c r="AD40" s="35"/>
      <c r="AE40" s="35"/>
      <c r="AF40" s="35"/>
      <c r="AG40" s="35"/>
      <c r="AH40" s="35"/>
      <c r="AJ40" s="35"/>
      <c r="AK40" s="35"/>
      <c r="AL40" s="35"/>
      <c r="AM40" s="35"/>
      <c r="AN40" s="35"/>
      <c r="AO40" s="35"/>
      <c r="AP40" s="35"/>
      <c r="AR40" s="35"/>
      <c r="AS40" s="35"/>
      <c r="AT40" s="35"/>
      <c r="AU40" s="35"/>
      <c r="AV40" s="35"/>
      <c r="AW40" s="35"/>
      <c r="AX40" s="35"/>
      <c r="AZ40" s="35"/>
      <c r="BA40" s="35"/>
      <c r="BB40" s="35"/>
      <c r="BC40" s="35"/>
      <c r="BD40" s="35"/>
      <c r="BE40" s="35"/>
      <c r="BF40" s="35"/>
      <c r="BH40" s="35"/>
      <c r="BI40" s="35"/>
      <c r="BJ40" s="35"/>
      <c r="BK40" s="35"/>
      <c r="BL40" s="35"/>
      <c r="BM40" s="35"/>
      <c r="BN40" s="35"/>
      <c r="BP40" s="35"/>
      <c r="BQ40" s="35"/>
      <c r="BR40" s="35"/>
      <c r="BS40" s="35"/>
      <c r="BT40" s="35"/>
      <c r="BU40" s="35"/>
      <c r="BV40" s="35"/>
      <c r="BX40" s="35"/>
      <c r="BY40" s="35"/>
      <c r="BZ40" s="35"/>
      <c r="CA40" s="35"/>
      <c r="CB40" s="35"/>
      <c r="CC40" s="35"/>
      <c r="CD40" s="35"/>
      <c r="CF40" s="35"/>
      <c r="CG40" s="35"/>
      <c r="CH40" s="35"/>
      <c r="CI40" s="35"/>
      <c r="CJ40" s="35"/>
      <c r="CK40" s="35"/>
      <c r="CL40" s="35"/>
      <c r="CN40" s="35"/>
      <c r="CO40" s="35"/>
      <c r="CP40" s="35"/>
      <c r="CQ40" s="35"/>
      <c r="CR40" s="35"/>
      <c r="CS40" s="35"/>
      <c r="CT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</row>
    <row r="41" spans="2:167" x14ac:dyDescent="0.2">
      <c r="B41" s="4"/>
      <c r="C41" s="4"/>
      <c r="D41" s="35"/>
      <c r="E41" s="35"/>
      <c r="F41" s="35"/>
      <c r="G41" s="35"/>
      <c r="H41" s="35"/>
      <c r="I41" s="35"/>
      <c r="J41" s="35"/>
      <c r="L41" s="35"/>
      <c r="M41" s="35"/>
      <c r="N41" s="35"/>
      <c r="O41" s="35"/>
      <c r="P41" s="35"/>
      <c r="Q41" s="35"/>
      <c r="R41" s="35"/>
      <c r="T41" s="35"/>
      <c r="U41" s="35"/>
      <c r="V41" s="35"/>
      <c r="W41" s="35"/>
      <c r="X41" s="35"/>
      <c r="Y41" s="35"/>
      <c r="Z41" s="35"/>
      <c r="AB41" s="35"/>
      <c r="AC41" s="35"/>
      <c r="AD41" s="35"/>
      <c r="AE41" s="35"/>
      <c r="AF41" s="35"/>
      <c r="AG41" s="35"/>
      <c r="AH41" s="35"/>
      <c r="AJ41" s="35"/>
      <c r="AK41" s="35"/>
      <c r="AL41" s="35"/>
      <c r="AM41" s="35"/>
      <c r="AN41" s="35"/>
      <c r="AO41" s="35"/>
      <c r="AP41" s="35"/>
      <c r="AR41" s="35"/>
      <c r="AS41" s="35"/>
      <c r="AT41" s="35"/>
      <c r="AU41" s="35"/>
      <c r="AV41" s="35"/>
      <c r="AW41" s="35"/>
      <c r="AX41" s="35"/>
      <c r="AZ41" s="35"/>
      <c r="BA41" s="35"/>
      <c r="BB41" s="35"/>
      <c r="BC41" s="35"/>
      <c r="BD41" s="35"/>
      <c r="BE41" s="35"/>
      <c r="BF41" s="35"/>
      <c r="BH41" s="35"/>
      <c r="BI41" s="35"/>
      <c r="BJ41" s="35"/>
      <c r="BK41" s="35"/>
      <c r="BL41" s="35"/>
      <c r="BM41" s="35"/>
      <c r="BN41" s="35"/>
      <c r="BP41" s="35"/>
      <c r="BQ41" s="35"/>
      <c r="BR41" s="35"/>
      <c r="BS41" s="35"/>
      <c r="BT41" s="35"/>
      <c r="BU41" s="35"/>
      <c r="BV41" s="35"/>
      <c r="BX41" s="35"/>
      <c r="BY41" s="35"/>
      <c r="BZ41" s="35"/>
      <c r="CA41" s="35"/>
      <c r="CB41" s="35"/>
      <c r="CC41" s="35"/>
      <c r="CD41" s="35"/>
      <c r="CF41" s="35"/>
      <c r="CG41" s="35"/>
      <c r="CH41" s="35"/>
      <c r="CI41" s="35"/>
      <c r="CJ41" s="35"/>
      <c r="CK41" s="35"/>
      <c r="CL41" s="35"/>
      <c r="CN41" s="35"/>
      <c r="CO41" s="35"/>
      <c r="CP41" s="35"/>
      <c r="CQ41" s="35"/>
      <c r="CR41" s="35"/>
      <c r="CS41" s="35"/>
      <c r="CT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</row>
    <row r="42" spans="2:167" x14ac:dyDescent="0.2">
      <c r="B42" s="4"/>
      <c r="C42" s="4"/>
      <c r="D42" s="35"/>
      <c r="E42" s="35"/>
      <c r="F42" s="35"/>
      <c r="G42" s="35"/>
      <c r="H42" s="35"/>
      <c r="I42" s="35"/>
      <c r="J42" s="35"/>
      <c r="L42" s="35"/>
      <c r="M42" s="35"/>
      <c r="N42" s="35"/>
      <c r="O42" s="35"/>
      <c r="P42" s="35"/>
      <c r="Q42" s="35"/>
      <c r="R42" s="35"/>
      <c r="T42" s="35"/>
      <c r="U42" s="35"/>
      <c r="V42" s="35"/>
      <c r="W42" s="35"/>
      <c r="X42" s="35"/>
      <c r="Y42" s="35"/>
      <c r="Z42" s="35"/>
      <c r="AB42" s="35"/>
      <c r="AC42" s="35"/>
      <c r="AD42" s="35"/>
      <c r="AE42" s="35"/>
      <c r="AF42" s="35"/>
      <c r="AG42" s="35"/>
      <c r="AH42" s="35"/>
      <c r="AJ42" s="35"/>
      <c r="AK42" s="35"/>
      <c r="AL42" s="35"/>
      <c r="AM42" s="35"/>
      <c r="AN42" s="35"/>
      <c r="AO42" s="35"/>
      <c r="AP42" s="35"/>
      <c r="AR42" s="35"/>
      <c r="AS42" s="35"/>
      <c r="AT42" s="35"/>
      <c r="AU42" s="35"/>
      <c r="AV42" s="35"/>
      <c r="AW42" s="35"/>
      <c r="AX42" s="35"/>
      <c r="AZ42" s="35"/>
      <c r="BA42" s="35"/>
      <c r="BB42" s="35"/>
      <c r="BC42" s="35"/>
      <c r="BD42" s="35"/>
      <c r="BE42" s="35"/>
      <c r="BF42" s="35"/>
      <c r="BH42" s="35"/>
      <c r="BI42" s="35"/>
      <c r="BJ42" s="35"/>
      <c r="BK42" s="35"/>
      <c r="BL42" s="35"/>
      <c r="BM42" s="35"/>
      <c r="BN42" s="35"/>
      <c r="BP42" s="35"/>
      <c r="BQ42" s="35"/>
      <c r="BR42" s="35"/>
      <c r="BS42" s="35"/>
      <c r="BT42" s="35"/>
      <c r="BU42" s="35"/>
      <c r="BV42" s="35"/>
      <c r="BX42" s="35"/>
      <c r="BY42" s="35"/>
      <c r="BZ42" s="35"/>
      <c r="CA42" s="35"/>
      <c r="CB42" s="35"/>
      <c r="CC42" s="35"/>
      <c r="CD42" s="35"/>
      <c r="CF42" s="35"/>
      <c r="CG42" s="35"/>
      <c r="CH42" s="35"/>
      <c r="CI42" s="35"/>
      <c r="CJ42" s="35"/>
      <c r="CK42" s="35"/>
      <c r="CL42" s="35"/>
      <c r="CN42" s="35"/>
      <c r="CO42" s="35"/>
      <c r="CP42" s="35"/>
      <c r="CQ42" s="35"/>
      <c r="CR42" s="35"/>
      <c r="CS42" s="35"/>
      <c r="CT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</row>
    <row r="43" spans="2:167" x14ac:dyDescent="0.2">
      <c r="B43" s="4"/>
      <c r="C43" s="4"/>
      <c r="D43" s="35"/>
      <c r="E43" s="35"/>
      <c r="F43" s="35"/>
      <c r="G43" s="35"/>
      <c r="H43" s="35"/>
      <c r="I43" s="35"/>
      <c r="J43" s="35"/>
      <c r="L43" s="35"/>
      <c r="M43" s="35"/>
      <c r="N43" s="35"/>
      <c r="O43" s="35"/>
      <c r="P43" s="35"/>
      <c r="Q43" s="35"/>
      <c r="R43" s="35"/>
      <c r="T43" s="35"/>
      <c r="U43" s="35"/>
      <c r="V43" s="35"/>
      <c r="W43" s="35"/>
      <c r="X43" s="35"/>
      <c r="Y43" s="35"/>
      <c r="Z43" s="35"/>
      <c r="AB43" s="35"/>
      <c r="AC43" s="35"/>
      <c r="AD43" s="35"/>
      <c r="AE43" s="35"/>
      <c r="AF43" s="35"/>
      <c r="AG43" s="35"/>
      <c r="AH43" s="35"/>
      <c r="AJ43" s="35"/>
      <c r="AK43" s="35"/>
      <c r="AL43" s="35"/>
      <c r="AM43" s="35"/>
      <c r="AN43" s="35"/>
      <c r="AO43" s="35"/>
      <c r="AP43" s="35"/>
      <c r="AR43" s="35"/>
      <c r="AS43" s="35"/>
      <c r="AT43" s="35"/>
      <c r="AU43" s="35"/>
      <c r="AV43" s="35"/>
      <c r="AW43" s="35"/>
      <c r="AX43" s="35"/>
      <c r="AZ43" s="35"/>
      <c r="BA43" s="35"/>
      <c r="BB43" s="35"/>
      <c r="BC43" s="35"/>
      <c r="BD43" s="35"/>
      <c r="BE43" s="35"/>
      <c r="BF43" s="35"/>
      <c r="BH43" s="35"/>
      <c r="BI43" s="35"/>
      <c r="BJ43" s="35"/>
      <c r="BK43" s="35"/>
      <c r="BL43" s="35"/>
      <c r="BM43" s="35"/>
      <c r="BN43" s="35"/>
      <c r="BP43" s="35"/>
      <c r="BQ43" s="35"/>
      <c r="BR43" s="35"/>
      <c r="BS43" s="35"/>
      <c r="BT43" s="35"/>
      <c r="BU43" s="35"/>
      <c r="BV43" s="35"/>
      <c r="BX43" s="35"/>
      <c r="BY43" s="35"/>
      <c r="BZ43" s="35"/>
      <c r="CA43" s="35"/>
      <c r="CB43" s="35"/>
      <c r="CC43" s="35"/>
      <c r="CD43" s="35"/>
      <c r="CF43" s="35"/>
      <c r="CG43" s="35"/>
      <c r="CH43" s="35"/>
      <c r="CI43" s="35"/>
      <c r="CJ43" s="35"/>
      <c r="CK43" s="35"/>
      <c r="CL43" s="35"/>
      <c r="CN43" s="35"/>
      <c r="CO43" s="35"/>
      <c r="CP43" s="35"/>
      <c r="CQ43" s="35"/>
      <c r="CR43" s="35"/>
      <c r="CS43" s="35"/>
      <c r="CT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</row>
    <row r="44" spans="2:167" x14ac:dyDescent="0.2">
      <c r="B44" s="4"/>
      <c r="C44" s="4"/>
      <c r="D44" s="35"/>
      <c r="E44" s="35"/>
      <c r="F44" s="35"/>
      <c r="G44" s="35"/>
      <c r="H44" s="35"/>
      <c r="I44" s="35"/>
      <c r="J44" s="35"/>
      <c r="L44" s="35"/>
      <c r="M44" s="35"/>
      <c r="N44" s="35"/>
      <c r="O44" s="35"/>
      <c r="P44" s="35"/>
      <c r="Q44" s="35"/>
      <c r="R44" s="35"/>
      <c r="T44" s="35"/>
      <c r="U44" s="35"/>
      <c r="V44" s="35"/>
      <c r="W44" s="35"/>
      <c r="X44" s="35"/>
      <c r="Y44" s="35"/>
      <c r="Z44" s="35"/>
      <c r="AB44" s="35"/>
      <c r="AC44" s="35"/>
      <c r="AD44" s="35"/>
      <c r="AE44" s="35"/>
      <c r="AF44" s="35"/>
      <c r="AG44" s="35"/>
      <c r="AH44" s="35"/>
      <c r="AJ44" s="35"/>
      <c r="AK44" s="35"/>
      <c r="AL44" s="35"/>
      <c r="AM44" s="35"/>
      <c r="AN44" s="35"/>
      <c r="AO44" s="35"/>
      <c r="AP44" s="35"/>
      <c r="AR44" s="35"/>
      <c r="AS44" s="35"/>
      <c r="AT44" s="35"/>
      <c r="AU44" s="35"/>
      <c r="AV44" s="35"/>
      <c r="AW44" s="35"/>
      <c r="AX44" s="35"/>
      <c r="AZ44" s="35"/>
      <c r="BA44" s="35"/>
      <c r="BB44" s="35"/>
      <c r="BC44" s="35"/>
      <c r="BD44" s="35"/>
      <c r="BE44" s="35"/>
      <c r="BF44" s="35"/>
      <c r="BH44" s="35"/>
      <c r="BI44" s="35"/>
      <c r="BJ44" s="35"/>
      <c r="BK44" s="35"/>
      <c r="BL44" s="35"/>
      <c r="BM44" s="35"/>
      <c r="BN44" s="35"/>
      <c r="BP44" s="35"/>
      <c r="BQ44" s="35"/>
      <c r="BR44" s="35"/>
      <c r="BS44" s="35"/>
      <c r="BT44" s="35"/>
      <c r="BU44" s="35"/>
      <c r="BV44" s="35"/>
      <c r="BX44" s="35"/>
      <c r="BY44" s="35"/>
      <c r="BZ44" s="35"/>
      <c r="CA44" s="35"/>
      <c r="CB44" s="35"/>
      <c r="CC44" s="35"/>
      <c r="CD44" s="35"/>
      <c r="CF44" s="35"/>
      <c r="CG44" s="35"/>
      <c r="CH44" s="35"/>
      <c r="CI44" s="35"/>
      <c r="CJ44" s="35"/>
      <c r="CK44" s="35"/>
      <c r="CL44" s="35"/>
      <c r="CN44" s="35"/>
      <c r="CO44" s="35"/>
      <c r="CP44" s="35"/>
      <c r="CQ44" s="35"/>
      <c r="CR44" s="35"/>
      <c r="CS44" s="35"/>
      <c r="CT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</row>
    <row r="45" spans="2:167" x14ac:dyDescent="0.2">
      <c r="B45" s="4"/>
      <c r="C45" s="4"/>
      <c r="D45" s="35"/>
      <c r="E45" s="35"/>
      <c r="F45" s="35"/>
      <c r="G45" s="35"/>
      <c r="H45" s="35"/>
      <c r="I45" s="35"/>
      <c r="J45" s="35"/>
      <c r="L45" s="35"/>
      <c r="M45" s="35"/>
      <c r="N45" s="35"/>
      <c r="O45" s="35"/>
      <c r="P45" s="35"/>
      <c r="Q45" s="35"/>
      <c r="R45" s="35"/>
      <c r="T45" s="35"/>
      <c r="U45" s="35"/>
      <c r="V45" s="35"/>
      <c r="W45" s="35"/>
      <c r="X45" s="35"/>
      <c r="Y45" s="35"/>
      <c r="Z45" s="35"/>
      <c r="AB45" s="35"/>
      <c r="AC45" s="35"/>
      <c r="AD45" s="35"/>
      <c r="AE45" s="35"/>
      <c r="AF45" s="35"/>
      <c r="AG45" s="35"/>
      <c r="AH45" s="35"/>
      <c r="AJ45" s="35"/>
      <c r="AK45" s="35"/>
      <c r="AL45" s="35"/>
      <c r="AM45" s="35"/>
      <c r="AN45" s="35"/>
      <c r="AO45" s="35"/>
      <c r="AP45" s="35"/>
      <c r="AR45" s="35"/>
      <c r="AS45" s="35"/>
      <c r="AT45" s="35"/>
      <c r="AU45" s="35"/>
      <c r="AV45" s="35"/>
      <c r="AW45" s="35"/>
      <c r="AX45" s="35"/>
      <c r="AZ45" s="35"/>
      <c r="BA45" s="35"/>
      <c r="BB45" s="35"/>
      <c r="BC45" s="35"/>
      <c r="BD45" s="35"/>
      <c r="BE45" s="35"/>
      <c r="BF45" s="35"/>
      <c r="BH45" s="35"/>
      <c r="BI45" s="35"/>
      <c r="BJ45" s="35"/>
      <c r="BK45" s="35"/>
      <c r="BL45" s="35"/>
      <c r="BM45" s="35"/>
      <c r="BN45" s="35"/>
      <c r="BP45" s="35"/>
      <c r="BQ45" s="35"/>
      <c r="BR45" s="35"/>
      <c r="BS45" s="35"/>
      <c r="BT45" s="35"/>
      <c r="BU45" s="35"/>
      <c r="BV45" s="35"/>
      <c r="BX45" s="35"/>
      <c r="BY45" s="35"/>
      <c r="BZ45" s="35"/>
      <c r="CA45" s="35"/>
      <c r="CB45" s="35"/>
      <c r="CC45" s="35"/>
      <c r="CD45" s="35"/>
      <c r="CF45" s="35"/>
      <c r="CG45" s="35"/>
      <c r="CH45" s="35"/>
      <c r="CI45" s="35"/>
      <c r="CJ45" s="35"/>
      <c r="CK45" s="35"/>
      <c r="CL45" s="35"/>
      <c r="CN45" s="35"/>
      <c r="CO45" s="35"/>
      <c r="CP45" s="35"/>
      <c r="CQ45" s="35"/>
      <c r="CR45" s="35"/>
      <c r="CS45" s="35"/>
      <c r="CT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</row>
    <row r="46" spans="2:167" x14ac:dyDescent="0.2">
      <c r="B46" s="4"/>
      <c r="C46" s="4"/>
      <c r="D46" s="35"/>
      <c r="E46" s="35"/>
      <c r="F46" s="35"/>
      <c r="G46" s="35"/>
      <c r="H46" s="35"/>
      <c r="I46" s="35"/>
      <c r="J46" s="35"/>
      <c r="L46" s="35"/>
      <c r="M46" s="35"/>
      <c r="N46" s="35"/>
      <c r="O46" s="35"/>
      <c r="P46" s="35"/>
      <c r="Q46" s="35"/>
      <c r="R46" s="35"/>
      <c r="T46" s="35"/>
      <c r="U46" s="35"/>
      <c r="V46" s="35"/>
      <c r="W46" s="35"/>
      <c r="X46" s="35"/>
      <c r="Y46" s="35"/>
      <c r="Z46" s="35"/>
      <c r="AB46" s="35"/>
      <c r="AC46" s="35"/>
      <c r="AD46" s="35"/>
      <c r="AE46" s="35"/>
      <c r="AF46" s="35"/>
      <c r="AG46" s="35"/>
      <c r="AH46" s="35"/>
      <c r="AJ46" s="35"/>
      <c r="AK46" s="35"/>
      <c r="AL46" s="35"/>
      <c r="AM46" s="35"/>
      <c r="AN46" s="35"/>
      <c r="AO46" s="35"/>
      <c r="AP46" s="35"/>
      <c r="AR46" s="35"/>
      <c r="AS46" s="35"/>
      <c r="AT46" s="35"/>
      <c r="AU46" s="35"/>
      <c r="AV46" s="35"/>
      <c r="AW46" s="35"/>
      <c r="AX46" s="35"/>
      <c r="AZ46" s="35"/>
      <c r="BA46" s="35"/>
      <c r="BB46" s="35"/>
      <c r="BC46" s="35"/>
      <c r="BD46" s="35"/>
      <c r="BE46" s="35"/>
      <c r="BF46" s="35"/>
      <c r="BH46" s="35"/>
      <c r="BI46" s="35"/>
      <c r="BJ46" s="35"/>
      <c r="BK46" s="35"/>
      <c r="BL46" s="35"/>
      <c r="BM46" s="35"/>
      <c r="BN46" s="35"/>
      <c r="BP46" s="35"/>
      <c r="BQ46" s="35"/>
      <c r="BR46" s="35"/>
      <c r="BS46" s="35"/>
      <c r="BT46" s="35"/>
      <c r="BU46" s="35"/>
      <c r="BV46" s="35"/>
      <c r="BX46" s="35"/>
      <c r="BY46" s="35"/>
      <c r="BZ46" s="35"/>
      <c r="CA46" s="35"/>
      <c r="CB46" s="35"/>
      <c r="CC46" s="35"/>
      <c r="CD46" s="35"/>
      <c r="CF46" s="35"/>
      <c r="CG46" s="35"/>
      <c r="CH46" s="35"/>
      <c r="CI46" s="35"/>
      <c r="CJ46" s="35"/>
      <c r="CK46" s="35"/>
      <c r="CL46" s="35"/>
      <c r="CN46" s="35"/>
      <c r="CO46" s="35"/>
      <c r="CP46" s="35"/>
      <c r="CQ46" s="35"/>
      <c r="CR46" s="35"/>
      <c r="CS46" s="35"/>
      <c r="CT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</row>
    <row r="47" spans="2:167" x14ac:dyDescent="0.2">
      <c r="B47" s="4"/>
      <c r="C47" s="4"/>
      <c r="D47" s="35"/>
      <c r="E47" s="35"/>
      <c r="F47" s="35"/>
      <c r="G47" s="35"/>
      <c r="H47" s="35"/>
      <c r="I47" s="35"/>
      <c r="J47" s="35"/>
      <c r="L47" s="35"/>
      <c r="M47" s="35"/>
      <c r="N47" s="35"/>
      <c r="O47" s="35"/>
      <c r="P47" s="35"/>
      <c r="Q47" s="35"/>
      <c r="R47" s="35"/>
      <c r="T47" s="35"/>
      <c r="U47" s="35"/>
      <c r="V47" s="35"/>
      <c r="W47" s="35"/>
      <c r="X47" s="35"/>
      <c r="Y47" s="35"/>
      <c r="Z47" s="35"/>
      <c r="AB47" s="35"/>
      <c r="AC47" s="35"/>
      <c r="AD47" s="35"/>
      <c r="AE47" s="35"/>
      <c r="AF47" s="35"/>
      <c r="AG47" s="35"/>
      <c r="AH47" s="35"/>
      <c r="AJ47" s="35"/>
      <c r="AK47" s="35"/>
      <c r="AL47" s="35"/>
      <c r="AM47" s="35"/>
      <c r="AN47" s="35"/>
      <c r="AO47" s="35"/>
      <c r="AP47" s="35"/>
      <c r="AR47" s="35"/>
      <c r="AS47" s="35"/>
      <c r="AT47" s="35"/>
      <c r="AU47" s="35"/>
      <c r="AV47" s="35"/>
      <c r="AW47" s="35"/>
      <c r="AX47" s="35"/>
      <c r="AZ47" s="35"/>
      <c r="BA47" s="35"/>
      <c r="BB47" s="35"/>
      <c r="BC47" s="35"/>
      <c r="BD47" s="35"/>
      <c r="BE47" s="35"/>
      <c r="BF47" s="35"/>
      <c r="BH47" s="35"/>
      <c r="BI47" s="35"/>
      <c r="BJ47" s="35"/>
      <c r="BK47" s="35"/>
      <c r="BL47" s="35"/>
      <c r="BM47" s="35"/>
      <c r="BN47" s="35"/>
      <c r="BP47" s="35"/>
      <c r="BQ47" s="35"/>
      <c r="BR47" s="35"/>
      <c r="BS47" s="35"/>
      <c r="BT47" s="35"/>
      <c r="BU47" s="35"/>
      <c r="BV47" s="35"/>
      <c r="BX47" s="35"/>
      <c r="BY47" s="35"/>
      <c r="BZ47" s="35"/>
      <c r="CA47" s="35"/>
      <c r="CB47" s="35"/>
      <c r="CC47" s="35"/>
      <c r="CD47" s="35"/>
      <c r="CF47" s="35"/>
      <c r="CG47" s="35"/>
      <c r="CH47" s="35"/>
      <c r="CI47" s="35"/>
      <c r="CJ47" s="35"/>
      <c r="CK47" s="35"/>
      <c r="CL47" s="35"/>
      <c r="CN47" s="35"/>
      <c r="CO47" s="35"/>
      <c r="CP47" s="35"/>
      <c r="CQ47" s="35"/>
      <c r="CR47" s="35"/>
      <c r="CS47" s="35"/>
      <c r="CT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</row>
    <row r="48" spans="2:167" x14ac:dyDescent="0.2">
      <c r="B48" s="4"/>
      <c r="C48" s="4"/>
      <c r="D48" s="35"/>
      <c r="E48" s="35"/>
      <c r="F48" s="35"/>
      <c r="G48" s="35"/>
      <c r="H48" s="35"/>
      <c r="I48" s="35"/>
      <c r="J48" s="35"/>
      <c r="L48" s="35"/>
      <c r="M48" s="35"/>
      <c r="N48" s="35"/>
      <c r="O48" s="35"/>
      <c r="P48" s="35"/>
      <c r="Q48" s="35"/>
      <c r="R48" s="35"/>
      <c r="T48" s="35"/>
      <c r="U48" s="35"/>
      <c r="V48" s="35"/>
      <c r="W48" s="35"/>
      <c r="X48" s="35"/>
      <c r="Y48" s="35"/>
      <c r="Z48" s="35"/>
      <c r="AB48" s="35"/>
      <c r="AC48" s="35"/>
      <c r="AD48" s="35"/>
      <c r="AE48" s="35"/>
      <c r="AF48" s="35"/>
      <c r="AG48" s="35"/>
      <c r="AH48" s="35"/>
      <c r="AJ48" s="35"/>
      <c r="AK48" s="35"/>
      <c r="AL48" s="35"/>
      <c r="AM48" s="35"/>
      <c r="AN48" s="35"/>
      <c r="AO48" s="35"/>
      <c r="AP48" s="35"/>
      <c r="AR48" s="35"/>
      <c r="AS48" s="35"/>
      <c r="AT48" s="35"/>
      <c r="AU48" s="35"/>
      <c r="AV48" s="35"/>
      <c r="AW48" s="35"/>
      <c r="AX48" s="35"/>
      <c r="AZ48" s="35"/>
      <c r="BA48" s="35"/>
      <c r="BB48" s="35"/>
      <c r="BC48" s="35"/>
      <c r="BD48" s="35"/>
      <c r="BE48" s="35"/>
      <c r="BF48" s="35"/>
      <c r="BH48" s="35"/>
      <c r="BI48" s="35"/>
      <c r="BJ48" s="35"/>
      <c r="BK48" s="35"/>
      <c r="BL48" s="35"/>
      <c r="BM48" s="35"/>
      <c r="BN48" s="35"/>
      <c r="BP48" s="35"/>
      <c r="BQ48" s="35"/>
      <c r="BR48" s="35"/>
      <c r="BS48" s="35"/>
      <c r="BT48" s="35"/>
      <c r="BU48" s="35"/>
      <c r="BV48" s="35"/>
      <c r="BX48" s="35"/>
      <c r="BY48" s="35"/>
      <c r="BZ48" s="35"/>
      <c r="CA48" s="35"/>
      <c r="CB48" s="35"/>
      <c r="CC48" s="35"/>
      <c r="CD48" s="35"/>
      <c r="CF48" s="35"/>
      <c r="CG48" s="35"/>
      <c r="CH48" s="35"/>
      <c r="CI48" s="35"/>
      <c r="CJ48" s="35"/>
      <c r="CK48" s="35"/>
      <c r="CL48" s="35"/>
      <c r="CN48" s="35"/>
      <c r="CO48" s="35"/>
      <c r="CP48" s="35"/>
      <c r="CQ48" s="35"/>
      <c r="CR48" s="35"/>
      <c r="CS48" s="35"/>
      <c r="CT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</row>
    <row r="49" spans="2:167" x14ac:dyDescent="0.2">
      <c r="B49" s="4"/>
      <c r="C49" s="4"/>
      <c r="D49" s="35"/>
      <c r="E49" s="35"/>
      <c r="F49" s="35"/>
      <c r="G49" s="35"/>
      <c r="H49" s="35"/>
      <c r="I49" s="35"/>
      <c r="J49" s="35"/>
      <c r="L49" s="35"/>
      <c r="M49" s="35"/>
      <c r="N49" s="35"/>
      <c r="O49" s="35"/>
      <c r="P49" s="35"/>
      <c r="Q49" s="35"/>
      <c r="R49" s="35"/>
      <c r="T49" s="35"/>
      <c r="U49" s="35"/>
      <c r="V49" s="35"/>
      <c r="W49" s="35"/>
      <c r="X49" s="35"/>
      <c r="Y49" s="35"/>
      <c r="Z49" s="35"/>
      <c r="AB49" s="35"/>
      <c r="AC49" s="35"/>
      <c r="AD49" s="35"/>
      <c r="AE49" s="35"/>
      <c r="AF49" s="35"/>
      <c r="AG49" s="35"/>
      <c r="AH49" s="35"/>
      <c r="AJ49" s="35"/>
      <c r="AK49" s="35"/>
      <c r="AL49" s="35"/>
      <c r="AM49" s="35"/>
      <c r="AN49" s="35"/>
      <c r="AO49" s="35"/>
      <c r="AP49" s="35"/>
      <c r="AR49" s="35"/>
      <c r="AS49" s="35"/>
      <c r="AT49" s="35"/>
      <c r="AU49" s="35"/>
      <c r="AV49" s="35"/>
      <c r="AW49" s="35"/>
      <c r="AX49" s="35"/>
      <c r="AZ49" s="35"/>
      <c r="BA49" s="35"/>
      <c r="BB49" s="35"/>
      <c r="BC49" s="35"/>
      <c r="BD49" s="35"/>
      <c r="BE49" s="35"/>
      <c r="BF49" s="35"/>
      <c r="BH49" s="35"/>
      <c r="BI49" s="35"/>
      <c r="BJ49" s="35"/>
      <c r="BK49" s="35"/>
      <c r="BL49" s="35"/>
      <c r="BM49" s="35"/>
      <c r="BN49" s="35"/>
      <c r="BP49" s="35"/>
      <c r="BQ49" s="35"/>
      <c r="BR49" s="35"/>
      <c r="BS49" s="35"/>
      <c r="BT49" s="35"/>
      <c r="BU49" s="35"/>
      <c r="BV49" s="35"/>
      <c r="BX49" s="35"/>
      <c r="BY49" s="35"/>
      <c r="BZ49" s="35"/>
      <c r="CA49" s="35"/>
      <c r="CB49" s="35"/>
      <c r="CC49" s="35"/>
      <c r="CD49" s="35"/>
      <c r="CF49" s="35"/>
      <c r="CG49" s="35"/>
      <c r="CH49" s="35"/>
      <c r="CI49" s="35"/>
      <c r="CJ49" s="35"/>
      <c r="CK49" s="35"/>
      <c r="CL49" s="35"/>
      <c r="CN49" s="35"/>
      <c r="CO49" s="35"/>
      <c r="CP49" s="35"/>
      <c r="CQ49" s="35"/>
      <c r="CR49" s="35"/>
      <c r="CS49" s="35"/>
      <c r="CT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</row>
    <row r="50" spans="2:167" x14ac:dyDescent="0.2">
      <c r="C50" s="4"/>
      <c r="D50" s="35"/>
      <c r="L50" s="35"/>
      <c r="T50" s="35"/>
      <c r="AB50" s="35"/>
      <c r="AJ50" s="35"/>
      <c r="AR50" s="35"/>
      <c r="AZ50" s="35"/>
      <c r="BH50" s="35"/>
      <c r="BP50" s="35"/>
      <c r="BX50" s="35"/>
      <c r="CF50" s="35"/>
      <c r="CN50" s="35"/>
      <c r="CV50" s="35"/>
      <c r="DD50" s="35"/>
      <c r="DL50" s="35"/>
      <c r="DT50" s="35"/>
      <c r="EB50" s="35"/>
      <c r="EJ50" s="35"/>
    </row>
    <row r="51" spans="2:167" x14ac:dyDescent="0.2">
      <c r="C51" s="4"/>
      <c r="D51" s="35"/>
      <c r="L51" s="35"/>
      <c r="T51" s="35"/>
      <c r="AB51" s="35"/>
      <c r="AJ51" s="35"/>
      <c r="AR51" s="35"/>
      <c r="AZ51" s="35"/>
      <c r="BH51" s="35"/>
      <c r="BP51" s="35"/>
      <c r="BX51" s="35"/>
      <c r="CF51" s="35"/>
      <c r="CN51" s="35"/>
      <c r="CV51" s="35"/>
      <c r="DD51" s="35"/>
      <c r="DL51" s="35"/>
      <c r="DT51" s="35"/>
      <c r="EB51" s="35"/>
      <c r="EJ51" s="35"/>
    </row>
    <row r="52" spans="2:167" x14ac:dyDescent="0.2">
      <c r="C52" s="4"/>
      <c r="D52" s="35"/>
      <c r="L52" s="35"/>
      <c r="T52" s="35"/>
      <c r="AB52" s="35"/>
      <c r="AJ52" s="35"/>
      <c r="AR52" s="35"/>
      <c r="AZ52" s="35"/>
      <c r="BH52" s="35"/>
      <c r="BP52" s="35"/>
      <c r="BX52" s="35"/>
      <c r="CF52" s="35"/>
      <c r="CN52" s="35"/>
      <c r="CV52" s="35"/>
      <c r="DD52" s="35"/>
      <c r="DL52" s="35"/>
      <c r="DT52" s="35"/>
      <c r="EB52" s="35"/>
      <c r="EJ52" s="35"/>
    </row>
    <row r="53" spans="2:167" x14ac:dyDescent="0.2">
      <c r="C53" s="4"/>
      <c r="D53" s="35"/>
      <c r="L53" s="35"/>
      <c r="T53" s="35"/>
      <c r="AB53" s="35"/>
      <c r="AJ53" s="35"/>
      <c r="AR53" s="35"/>
      <c r="AZ53" s="35"/>
      <c r="BH53" s="35"/>
      <c r="BP53" s="35"/>
      <c r="BX53" s="35"/>
      <c r="CF53" s="35"/>
      <c r="CN53" s="35"/>
      <c r="CV53" s="35"/>
      <c r="DD53" s="35"/>
      <c r="DL53" s="35"/>
      <c r="DT53" s="35"/>
      <c r="EB53" s="35"/>
      <c r="EJ53" s="35"/>
    </row>
    <row r="54" spans="2:167" x14ac:dyDescent="0.2">
      <c r="C54" s="4"/>
      <c r="D54" s="35"/>
      <c r="L54" s="35"/>
      <c r="T54" s="35"/>
      <c r="AB54" s="35"/>
      <c r="AJ54" s="35"/>
      <c r="AR54" s="35"/>
      <c r="AZ54" s="35"/>
      <c r="BH54" s="35"/>
      <c r="BP54" s="35"/>
      <c r="BX54" s="35"/>
      <c r="CF54" s="35"/>
      <c r="CN54" s="35"/>
      <c r="CV54" s="35"/>
      <c r="DD54" s="35"/>
      <c r="DL54" s="35"/>
      <c r="DT54" s="35"/>
      <c r="EB54" s="35"/>
      <c r="EJ54" s="35"/>
    </row>
    <row r="55" spans="2:167" x14ac:dyDescent="0.2">
      <c r="C55" s="4"/>
      <c r="D55" s="35"/>
      <c r="L55" s="35"/>
      <c r="T55" s="35"/>
      <c r="AB55" s="35"/>
      <c r="AJ55" s="35"/>
      <c r="AR55" s="35"/>
      <c r="AZ55" s="35"/>
      <c r="BH55" s="35"/>
      <c r="BP55" s="35"/>
      <c r="BX55" s="35"/>
      <c r="CF55" s="35"/>
      <c r="CN55" s="35"/>
      <c r="CV55" s="35"/>
      <c r="DD55" s="35"/>
      <c r="DL55" s="35"/>
      <c r="DT55" s="35"/>
      <c r="EB55" s="35"/>
      <c r="EJ55" s="35"/>
    </row>
    <row r="56" spans="2:167" x14ac:dyDescent="0.2">
      <c r="C56" s="4"/>
      <c r="D56" s="35"/>
      <c r="L56" s="35"/>
      <c r="T56" s="35"/>
      <c r="AB56" s="35"/>
      <c r="AJ56" s="35"/>
      <c r="AR56" s="35"/>
      <c r="AZ56" s="35"/>
      <c r="BH56" s="35"/>
      <c r="BP56" s="35"/>
      <c r="BX56" s="35"/>
      <c r="CF56" s="35"/>
      <c r="CN56" s="35"/>
      <c r="CV56" s="35"/>
      <c r="DD56" s="35"/>
      <c r="DL56" s="35"/>
      <c r="DT56" s="35"/>
      <c r="EB56" s="35"/>
      <c r="EJ56" s="35"/>
    </row>
    <row r="57" spans="2:167" x14ac:dyDescent="0.2">
      <c r="C57" s="4"/>
      <c r="D57" s="35"/>
      <c r="L57" s="35"/>
      <c r="T57" s="35"/>
      <c r="AB57" s="35"/>
      <c r="AJ57" s="35"/>
      <c r="AR57" s="35"/>
      <c r="AZ57" s="35"/>
      <c r="BH57" s="35"/>
      <c r="BP57" s="35"/>
      <c r="BX57" s="35"/>
      <c r="CF57" s="35"/>
      <c r="CN57" s="35"/>
      <c r="CV57" s="35"/>
      <c r="DD57" s="35"/>
      <c r="DL57" s="35"/>
      <c r="DT57" s="35"/>
      <c r="EB57" s="35"/>
      <c r="EJ57" s="35"/>
    </row>
    <row r="58" spans="2:167" x14ac:dyDescent="0.2">
      <c r="C58" s="4"/>
      <c r="D58" s="35"/>
      <c r="L58" s="35"/>
      <c r="T58" s="35"/>
      <c r="AB58" s="35"/>
      <c r="AJ58" s="35"/>
      <c r="AR58" s="35"/>
      <c r="AZ58" s="35"/>
      <c r="BH58" s="35"/>
      <c r="BP58" s="35"/>
      <c r="BX58" s="35"/>
      <c r="CF58" s="35"/>
      <c r="CN58" s="35"/>
      <c r="CV58" s="35"/>
      <c r="DD58" s="35"/>
      <c r="DL58" s="35"/>
      <c r="DT58" s="35"/>
      <c r="EB58" s="35"/>
      <c r="EJ58" s="35"/>
    </row>
    <row r="59" spans="2:167" x14ac:dyDescent="0.2">
      <c r="C59" s="4"/>
      <c r="D59" s="35"/>
      <c r="L59" s="35"/>
      <c r="T59" s="35"/>
      <c r="AB59" s="35"/>
      <c r="AJ59" s="35"/>
      <c r="AR59" s="35"/>
      <c r="AZ59" s="35"/>
      <c r="BH59" s="35"/>
      <c r="BP59" s="35"/>
      <c r="BX59" s="35"/>
      <c r="CF59" s="35"/>
      <c r="CN59" s="35"/>
      <c r="CV59" s="35"/>
      <c r="DD59" s="35"/>
      <c r="DL59" s="35"/>
      <c r="DT59" s="35"/>
      <c r="EB59" s="35"/>
      <c r="EJ59" s="35"/>
    </row>
    <row r="60" spans="2:167" x14ac:dyDescent="0.2">
      <c r="C60" s="4"/>
      <c r="D60" s="35"/>
      <c r="L60" s="35"/>
      <c r="T60" s="35"/>
      <c r="AB60" s="35"/>
      <c r="AJ60" s="35"/>
      <c r="AR60" s="35"/>
      <c r="AZ60" s="35"/>
      <c r="BH60" s="35"/>
      <c r="BP60" s="35"/>
      <c r="BX60" s="35"/>
      <c r="CF60" s="35"/>
      <c r="CN60" s="35"/>
      <c r="CV60" s="35"/>
      <c r="DD60" s="35"/>
      <c r="DL60" s="35"/>
      <c r="DT60" s="35"/>
      <c r="EB60" s="35"/>
      <c r="EJ60" s="35"/>
    </row>
    <row r="61" spans="2:167" x14ac:dyDescent="0.2">
      <c r="C61" s="4"/>
      <c r="D61" s="35"/>
      <c r="L61" s="35"/>
      <c r="T61" s="35"/>
      <c r="AB61" s="35"/>
      <c r="AJ61" s="35"/>
      <c r="AR61" s="35"/>
      <c r="AZ61" s="35"/>
      <c r="BH61" s="35"/>
      <c r="BP61" s="35"/>
      <c r="BX61" s="35"/>
      <c r="CF61" s="35"/>
      <c r="CN61" s="35"/>
      <c r="CV61" s="35"/>
      <c r="DD61" s="35"/>
      <c r="DL61" s="35"/>
      <c r="DT61" s="35"/>
      <c r="EB61" s="35"/>
      <c r="EJ61" s="35"/>
    </row>
    <row r="62" spans="2:167" x14ac:dyDescent="0.2">
      <c r="C62" s="4"/>
      <c r="D62" s="35"/>
      <c r="L62" s="35"/>
      <c r="T62" s="35"/>
      <c r="AB62" s="35"/>
      <c r="AJ62" s="35"/>
      <c r="AR62" s="35"/>
      <c r="AZ62" s="35"/>
      <c r="BH62" s="35"/>
      <c r="BP62" s="35"/>
      <c r="BX62" s="35"/>
      <c r="CF62" s="35"/>
      <c r="CN62" s="35"/>
      <c r="CV62" s="35"/>
      <c r="DD62" s="35"/>
      <c r="DL62" s="35"/>
      <c r="DT62" s="35"/>
      <c r="EB62" s="35"/>
      <c r="EJ62" s="35"/>
    </row>
    <row r="63" spans="2:167" x14ac:dyDescent="0.2">
      <c r="C63" s="4"/>
      <c r="D63" s="35"/>
      <c r="L63" s="35"/>
      <c r="T63" s="35"/>
      <c r="AB63" s="35"/>
      <c r="AJ63" s="35"/>
      <c r="AR63" s="35"/>
      <c r="AZ63" s="35"/>
      <c r="BH63" s="35"/>
      <c r="BP63" s="35"/>
      <c r="BX63" s="35"/>
      <c r="CF63" s="35"/>
      <c r="CN63" s="35"/>
      <c r="CV63" s="35"/>
      <c r="DD63" s="35"/>
      <c r="DL63" s="35"/>
      <c r="DT63" s="35"/>
      <c r="EB63" s="35"/>
      <c r="EJ63" s="35"/>
    </row>
    <row r="64" spans="2:167" x14ac:dyDescent="0.2">
      <c r="C64" s="4"/>
      <c r="D64" s="35"/>
      <c r="L64" s="35"/>
      <c r="T64" s="35"/>
      <c r="AB64" s="35"/>
      <c r="AJ64" s="35"/>
      <c r="AR64" s="35"/>
      <c r="AZ64" s="35"/>
      <c r="BH64" s="35"/>
      <c r="BP64" s="35"/>
      <c r="BX64" s="35"/>
      <c r="CF64" s="35"/>
      <c r="CN64" s="35"/>
      <c r="CV64" s="35"/>
      <c r="DD64" s="35"/>
      <c r="DL64" s="35"/>
      <c r="DT64" s="35"/>
      <c r="EB64" s="35"/>
      <c r="EJ64" s="35"/>
    </row>
    <row r="65" spans="3:140" x14ac:dyDescent="0.2">
      <c r="C65" s="4"/>
      <c r="D65" s="35"/>
      <c r="L65" s="35"/>
      <c r="T65" s="35"/>
      <c r="AB65" s="35"/>
      <c r="AJ65" s="35"/>
      <c r="AR65" s="35"/>
      <c r="AZ65" s="35"/>
      <c r="BH65" s="35"/>
      <c r="BP65" s="35"/>
      <c r="BX65" s="35"/>
      <c r="CF65" s="35"/>
      <c r="CN65" s="35"/>
      <c r="CV65" s="35"/>
      <c r="DD65" s="35"/>
      <c r="DL65" s="35"/>
      <c r="DT65" s="35"/>
      <c r="EB65" s="35"/>
      <c r="EJ65" s="35"/>
    </row>
    <row r="66" spans="3:140" x14ac:dyDescent="0.2">
      <c r="C66" s="4"/>
      <c r="D66" s="35"/>
      <c r="L66" s="35"/>
      <c r="T66" s="35"/>
      <c r="AB66" s="35"/>
      <c r="AJ66" s="35"/>
      <c r="AR66" s="35"/>
      <c r="AZ66" s="35"/>
      <c r="BH66" s="35"/>
      <c r="BP66" s="35"/>
      <c r="BX66" s="35"/>
      <c r="CF66" s="35"/>
      <c r="CN66" s="35"/>
      <c r="CV66" s="35"/>
      <c r="DD66" s="35"/>
      <c r="DL66" s="35"/>
      <c r="DT66" s="35"/>
      <c r="EB66" s="35"/>
      <c r="EJ66" s="35"/>
    </row>
    <row r="67" spans="3:140" x14ac:dyDescent="0.2">
      <c r="C67" s="4"/>
      <c r="D67" s="35"/>
      <c r="L67" s="35"/>
      <c r="T67" s="35"/>
      <c r="AB67" s="35"/>
      <c r="AJ67" s="35"/>
      <c r="AR67" s="35"/>
      <c r="AZ67" s="35"/>
      <c r="BH67" s="35"/>
      <c r="BP67" s="35"/>
      <c r="BX67" s="35"/>
      <c r="CF67" s="35"/>
      <c r="CN67" s="35"/>
      <c r="CV67" s="35"/>
      <c r="DD67" s="35"/>
      <c r="DL67" s="35"/>
      <c r="DT67" s="35"/>
      <c r="EB67" s="35"/>
      <c r="EJ67" s="35"/>
    </row>
    <row r="68" spans="3:140" x14ac:dyDescent="0.2">
      <c r="C68" s="4"/>
      <c r="D68" s="35"/>
      <c r="L68" s="35"/>
      <c r="T68" s="35"/>
      <c r="AB68" s="35"/>
      <c r="AJ68" s="35"/>
      <c r="AR68" s="35"/>
      <c r="AZ68" s="35"/>
      <c r="BH68" s="35"/>
      <c r="BP68" s="35"/>
      <c r="BX68" s="35"/>
      <c r="CF68" s="35"/>
      <c r="CN68" s="35"/>
      <c r="CV68" s="35"/>
      <c r="DD68" s="35"/>
      <c r="DL68" s="35"/>
      <c r="DT68" s="35"/>
      <c r="EB68" s="35"/>
      <c r="EJ68" s="35"/>
    </row>
    <row r="69" spans="3:140" x14ac:dyDescent="0.2">
      <c r="C69" s="4"/>
      <c r="D69" s="35"/>
      <c r="L69" s="35"/>
      <c r="T69" s="35"/>
      <c r="AB69" s="35"/>
      <c r="AJ69" s="35"/>
      <c r="AR69" s="35"/>
      <c r="AZ69" s="35"/>
      <c r="BH69" s="35"/>
      <c r="BP69" s="35"/>
      <c r="BX69" s="35"/>
      <c r="CF69" s="35"/>
      <c r="CN69" s="35"/>
      <c r="CV69" s="35"/>
      <c r="DD69" s="35"/>
      <c r="DL69" s="35"/>
      <c r="DT69" s="35"/>
      <c r="EB69" s="35"/>
      <c r="EJ69" s="35"/>
    </row>
    <row r="70" spans="3:140" x14ac:dyDescent="0.2">
      <c r="C70" s="4"/>
      <c r="D70" s="35"/>
      <c r="L70" s="35"/>
      <c r="T70" s="35"/>
      <c r="AB70" s="35"/>
      <c r="AJ70" s="35"/>
      <c r="AR70" s="35"/>
      <c r="AZ70" s="35"/>
      <c r="BH70" s="35"/>
      <c r="BP70" s="35"/>
      <c r="BX70" s="35"/>
      <c r="CF70" s="35"/>
      <c r="CN70" s="35"/>
      <c r="CV70" s="35"/>
      <c r="DD70" s="35"/>
      <c r="DL70" s="35"/>
      <c r="DT70" s="35"/>
      <c r="EB70" s="35"/>
      <c r="EJ70" s="35"/>
    </row>
    <row r="71" spans="3:140" x14ac:dyDescent="0.2">
      <c r="C71" s="4"/>
      <c r="D71" s="35"/>
      <c r="L71" s="35"/>
      <c r="T71" s="35"/>
      <c r="AB71" s="35"/>
      <c r="AJ71" s="35"/>
      <c r="AR71" s="35"/>
      <c r="AZ71" s="35"/>
      <c r="BH71" s="35"/>
      <c r="BP71" s="35"/>
      <c r="BX71" s="35"/>
      <c r="CF71" s="35"/>
      <c r="CN71" s="35"/>
      <c r="CV71" s="35"/>
      <c r="DD71" s="35"/>
      <c r="DL71" s="35"/>
      <c r="DT71" s="35"/>
      <c r="EB71" s="35"/>
      <c r="EJ71" s="35"/>
    </row>
    <row r="72" spans="3:140" x14ac:dyDescent="0.2">
      <c r="C72" s="4"/>
      <c r="D72" s="35"/>
      <c r="L72" s="35"/>
      <c r="T72" s="35"/>
      <c r="AB72" s="35"/>
      <c r="AJ72" s="35"/>
      <c r="AR72" s="35"/>
      <c r="AZ72" s="35"/>
      <c r="BH72" s="35"/>
      <c r="BP72" s="35"/>
      <c r="BX72" s="35"/>
      <c r="CF72" s="35"/>
      <c r="CN72" s="35"/>
      <c r="CV72" s="35"/>
      <c r="DD72" s="35"/>
      <c r="DL72" s="35"/>
      <c r="DT72" s="35"/>
      <c r="EB72" s="35"/>
      <c r="EJ72" s="35"/>
    </row>
    <row r="73" spans="3:140" x14ac:dyDescent="0.2">
      <c r="C73" s="4"/>
      <c r="D73" s="35"/>
      <c r="L73" s="35"/>
      <c r="T73" s="35"/>
      <c r="AB73" s="35"/>
      <c r="AJ73" s="35"/>
      <c r="AR73" s="35"/>
      <c r="AZ73" s="35"/>
      <c r="BH73" s="35"/>
      <c r="BP73" s="35"/>
      <c r="BX73" s="35"/>
      <c r="CF73" s="35"/>
      <c r="CN73" s="35"/>
      <c r="CV73" s="35"/>
      <c r="DD73" s="35"/>
      <c r="DL73" s="35"/>
      <c r="DT73" s="35"/>
      <c r="EB73" s="35"/>
      <c r="EJ73" s="35"/>
    </row>
    <row r="74" spans="3:140" x14ac:dyDescent="0.2">
      <c r="C74" s="4"/>
      <c r="D74" s="35"/>
      <c r="L74" s="35"/>
      <c r="T74" s="35"/>
      <c r="AB74" s="35"/>
      <c r="AJ74" s="35"/>
      <c r="AR74" s="35"/>
      <c r="AZ74" s="35"/>
      <c r="BH74" s="35"/>
      <c r="BP74" s="35"/>
      <c r="BX74" s="35"/>
      <c r="CF74" s="35"/>
      <c r="CN74" s="35"/>
      <c r="CV74" s="35"/>
      <c r="DD74" s="35"/>
      <c r="DL74" s="35"/>
      <c r="DT74" s="35"/>
      <c r="EB74" s="35"/>
      <c r="EJ74" s="35"/>
    </row>
    <row r="75" spans="3:140" x14ac:dyDescent="0.2">
      <c r="C75" s="4"/>
      <c r="D75" s="35"/>
      <c r="L75" s="35"/>
      <c r="T75" s="35"/>
      <c r="AB75" s="35"/>
      <c r="AJ75" s="35"/>
      <c r="AR75" s="35"/>
      <c r="AZ75" s="35"/>
      <c r="BH75" s="35"/>
      <c r="BP75" s="35"/>
      <c r="BX75" s="35"/>
      <c r="CF75" s="35"/>
      <c r="CN75" s="35"/>
      <c r="CV75" s="35"/>
      <c r="DD75" s="35"/>
      <c r="DL75" s="35"/>
      <c r="DT75" s="35"/>
      <c r="EB75" s="35"/>
      <c r="EJ75" s="35"/>
    </row>
    <row r="76" spans="3:140" x14ac:dyDescent="0.2">
      <c r="C76" s="4"/>
      <c r="D76" s="35"/>
      <c r="L76" s="35"/>
      <c r="T76" s="35"/>
      <c r="AB76" s="35"/>
      <c r="AJ76" s="35"/>
      <c r="AR76" s="35"/>
      <c r="AZ76" s="35"/>
      <c r="BH76" s="35"/>
      <c r="BP76" s="35"/>
      <c r="BX76" s="35"/>
      <c r="CF76" s="35"/>
      <c r="CN76" s="35"/>
      <c r="CV76" s="35"/>
      <c r="DD76" s="35"/>
      <c r="DL76" s="35"/>
      <c r="DT76" s="35"/>
      <c r="EB76" s="35"/>
      <c r="EJ76" s="35"/>
    </row>
    <row r="77" spans="3:140" x14ac:dyDescent="0.2">
      <c r="C77" s="4"/>
      <c r="D77" s="35"/>
      <c r="L77" s="35"/>
      <c r="T77" s="35"/>
      <c r="AB77" s="35"/>
      <c r="AJ77" s="35"/>
      <c r="AR77" s="35"/>
      <c r="AZ77" s="35"/>
      <c r="BH77" s="35"/>
      <c r="BP77" s="35"/>
      <c r="BX77" s="35"/>
      <c r="CF77" s="35"/>
      <c r="CN77" s="35"/>
      <c r="CV77" s="35"/>
      <c r="DD77" s="35"/>
      <c r="DL77" s="35"/>
      <c r="DT77" s="35"/>
      <c r="EB77" s="35"/>
      <c r="EJ77" s="35"/>
    </row>
    <row r="78" spans="3:140" x14ac:dyDescent="0.2">
      <c r="C78" s="4"/>
      <c r="D78" s="35"/>
      <c r="L78" s="35"/>
      <c r="T78" s="35"/>
      <c r="AB78" s="35"/>
      <c r="AJ78" s="35"/>
      <c r="AR78" s="35"/>
      <c r="AZ78" s="35"/>
      <c r="BH78" s="35"/>
      <c r="BP78" s="35"/>
      <c r="BX78" s="35"/>
      <c r="CF78" s="35"/>
      <c r="CN78" s="35"/>
      <c r="CV78" s="35"/>
      <c r="DD78" s="35"/>
      <c r="DL78" s="35"/>
      <c r="DT78" s="35"/>
      <c r="EB78" s="35"/>
      <c r="EJ78" s="35"/>
    </row>
    <row r="79" spans="3:140" x14ac:dyDescent="0.2">
      <c r="C79" s="4"/>
      <c r="D79" s="35"/>
      <c r="L79" s="35"/>
      <c r="T79" s="35"/>
      <c r="AB79" s="35"/>
      <c r="AJ79" s="35"/>
      <c r="AR79" s="35"/>
      <c r="AZ79" s="35"/>
      <c r="BH79" s="35"/>
      <c r="BP79" s="35"/>
      <c r="BX79" s="35"/>
      <c r="CF79" s="35"/>
      <c r="CN79" s="35"/>
      <c r="CV79" s="35"/>
      <c r="DD79" s="35"/>
      <c r="DL79" s="35"/>
      <c r="DT79" s="35"/>
      <c r="EB79" s="35"/>
      <c r="EJ79" s="35"/>
    </row>
    <row r="80" spans="3:140" x14ac:dyDescent="0.2">
      <c r="C80" s="4"/>
      <c r="D80" s="35"/>
      <c r="L80" s="35"/>
      <c r="T80" s="35"/>
      <c r="AB80" s="35"/>
      <c r="AJ80" s="35"/>
      <c r="AR80" s="35"/>
      <c r="AZ80" s="35"/>
      <c r="BH80" s="35"/>
      <c r="BP80" s="35"/>
      <c r="BX80" s="35"/>
      <c r="CF80" s="35"/>
      <c r="CN80" s="35"/>
      <c r="CV80" s="35"/>
      <c r="DD80" s="35"/>
      <c r="DL80" s="35"/>
      <c r="DT80" s="35"/>
      <c r="EB80" s="35"/>
      <c r="EJ80" s="35"/>
    </row>
    <row r="81" spans="3:140" x14ac:dyDescent="0.2">
      <c r="C81" s="4"/>
      <c r="D81" s="35"/>
      <c r="L81" s="35"/>
      <c r="T81" s="35"/>
      <c r="AB81" s="35"/>
      <c r="AJ81" s="35"/>
      <c r="AR81" s="35"/>
      <c r="AZ81" s="35"/>
      <c r="BH81" s="35"/>
      <c r="BP81" s="35"/>
      <c r="BX81" s="35"/>
      <c r="CF81" s="35"/>
      <c r="CN81" s="35"/>
      <c r="CV81" s="35"/>
      <c r="DD81" s="35"/>
      <c r="DL81" s="35"/>
      <c r="DT81" s="35"/>
      <c r="EB81" s="35"/>
      <c r="EJ81" s="35"/>
    </row>
    <row r="82" spans="3:140" x14ac:dyDescent="0.2">
      <c r="C82" s="4"/>
      <c r="D82" s="35"/>
      <c r="L82" s="35"/>
      <c r="T82" s="35"/>
      <c r="AB82" s="35"/>
      <c r="AJ82" s="35"/>
      <c r="AR82" s="35"/>
      <c r="AZ82" s="35"/>
      <c r="BH82" s="35"/>
      <c r="BP82" s="35"/>
      <c r="BX82" s="35"/>
      <c r="CF82" s="35"/>
      <c r="CN82" s="35"/>
      <c r="CV82" s="35"/>
      <c r="DD82" s="35"/>
      <c r="DL82" s="35"/>
      <c r="DT82" s="35"/>
      <c r="EB82" s="35"/>
      <c r="EJ82" s="35"/>
    </row>
    <row r="83" spans="3:140" x14ac:dyDescent="0.2">
      <c r="C83" s="4"/>
      <c r="D83" s="35"/>
      <c r="L83" s="35"/>
      <c r="T83" s="35"/>
      <c r="AB83" s="35"/>
      <c r="AJ83" s="35"/>
      <c r="AR83" s="35"/>
      <c r="AZ83" s="35"/>
      <c r="BH83" s="35"/>
      <c r="BP83" s="35"/>
      <c r="BX83" s="35"/>
      <c r="CF83" s="35"/>
      <c r="CN83" s="35"/>
      <c r="CV83" s="35"/>
      <c r="DD83" s="35"/>
      <c r="DL83" s="35"/>
      <c r="DT83" s="35"/>
      <c r="EB83" s="35"/>
      <c r="EJ83" s="35"/>
    </row>
    <row r="84" spans="3:140" x14ac:dyDescent="0.2">
      <c r="C84" s="4"/>
      <c r="D84" s="35"/>
      <c r="L84" s="35"/>
      <c r="T84" s="35"/>
      <c r="AB84" s="35"/>
      <c r="AJ84" s="35"/>
      <c r="AR84" s="35"/>
      <c r="AZ84" s="35"/>
      <c r="BH84" s="35"/>
      <c r="BP84" s="35"/>
      <c r="BX84" s="35"/>
      <c r="CF84" s="35"/>
      <c r="CN84" s="35"/>
      <c r="CV84" s="35"/>
      <c r="DD84" s="35"/>
      <c r="DL84" s="35"/>
      <c r="DT84" s="35"/>
      <c r="EB84" s="35"/>
      <c r="EJ84" s="35"/>
    </row>
    <row r="85" spans="3:140" x14ac:dyDescent="0.2">
      <c r="C85" s="4"/>
      <c r="D85" s="35"/>
      <c r="L85" s="35"/>
      <c r="T85" s="35"/>
      <c r="AB85" s="35"/>
      <c r="AJ85" s="35"/>
      <c r="AR85" s="35"/>
      <c r="AZ85" s="35"/>
      <c r="BH85" s="35"/>
      <c r="BP85" s="35"/>
      <c r="BX85" s="35"/>
      <c r="CF85" s="35"/>
      <c r="CN85" s="35"/>
      <c r="CV85" s="35"/>
      <c r="DD85" s="35"/>
      <c r="DL85" s="35"/>
      <c r="DT85" s="35"/>
      <c r="EB85" s="35"/>
      <c r="EJ85" s="35"/>
    </row>
    <row r="86" spans="3:140" x14ac:dyDescent="0.2">
      <c r="C86" s="4"/>
      <c r="D86" s="35"/>
      <c r="L86" s="35"/>
      <c r="T86" s="35"/>
      <c r="AB86" s="35"/>
      <c r="AJ86" s="35"/>
      <c r="AR86" s="35"/>
      <c r="AZ86" s="35"/>
      <c r="BH86" s="35"/>
      <c r="BP86" s="35"/>
      <c r="BX86" s="35"/>
      <c r="CF86" s="35"/>
      <c r="CN86" s="35"/>
      <c r="CV86" s="35"/>
      <c r="DD86" s="35"/>
      <c r="DL86" s="35"/>
      <c r="DT86" s="35"/>
      <c r="EB86" s="35"/>
      <c r="EJ86" s="35"/>
    </row>
    <row r="87" spans="3:140" x14ac:dyDescent="0.2">
      <c r="C87" s="4"/>
      <c r="D87" s="35"/>
      <c r="L87" s="35"/>
      <c r="T87" s="35"/>
      <c r="AB87" s="35"/>
      <c r="AJ87" s="35"/>
      <c r="AR87" s="35"/>
      <c r="AZ87" s="35"/>
      <c r="BH87" s="35"/>
      <c r="BP87" s="35"/>
      <c r="BX87" s="35"/>
      <c r="CF87" s="35"/>
      <c r="CN87" s="35"/>
      <c r="CV87" s="35"/>
      <c r="DD87" s="35"/>
      <c r="DL87" s="35"/>
      <c r="DT87" s="35"/>
      <c r="EB87" s="35"/>
      <c r="EJ87" s="35"/>
    </row>
    <row r="88" spans="3:140" x14ac:dyDescent="0.2">
      <c r="C88" s="4"/>
      <c r="D88" s="35"/>
      <c r="L88" s="35"/>
      <c r="T88" s="35"/>
      <c r="AB88" s="35"/>
      <c r="AJ88" s="35"/>
      <c r="AR88" s="35"/>
      <c r="AZ88" s="35"/>
      <c r="BH88" s="35"/>
      <c r="BP88" s="35"/>
      <c r="BX88" s="35"/>
      <c r="CF88" s="35"/>
      <c r="CN88" s="35"/>
      <c r="CV88" s="35"/>
      <c r="DD88" s="35"/>
      <c r="DL88" s="35"/>
      <c r="DT88" s="35"/>
      <c r="EB88" s="35"/>
      <c r="EJ88" s="35"/>
    </row>
    <row r="89" spans="3:140" x14ac:dyDescent="0.2">
      <c r="C89" s="4"/>
      <c r="D89" s="35"/>
      <c r="L89" s="35"/>
      <c r="T89" s="35"/>
      <c r="AB89" s="35"/>
      <c r="AJ89" s="35"/>
      <c r="AR89" s="35"/>
      <c r="AZ89" s="35"/>
      <c r="BH89" s="35"/>
      <c r="BP89" s="35"/>
      <c r="BX89" s="35"/>
      <c r="CF89" s="35"/>
      <c r="CN89" s="35"/>
      <c r="CV89" s="35"/>
      <c r="DD89" s="35"/>
      <c r="DL89" s="35"/>
      <c r="DT89" s="35"/>
      <c r="EB89" s="35"/>
      <c r="EJ89" s="35"/>
    </row>
    <row r="90" spans="3:140" x14ac:dyDescent="0.2">
      <c r="C90" s="4"/>
      <c r="D90" s="35"/>
      <c r="L90" s="35"/>
      <c r="T90" s="35"/>
      <c r="AB90" s="35"/>
      <c r="AJ90" s="35"/>
      <c r="AR90" s="35"/>
      <c r="AZ90" s="35"/>
      <c r="BH90" s="35"/>
      <c r="BP90" s="35"/>
      <c r="BX90" s="35"/>
      <c r="CF90" s="35"/>
      <c r="CN90" s="35"/>
      <c r="CV90" s="35"/>
      <c r="DD90" s="35"/>
      <c r="DL90" s="35"/>
      <c r="DT90" s="35"/>
      <c r="EB90" s="35"/>
      <c r="EJ90" s="35"/>
    </row>
    <row r="91" spans="3:140" x14ac:dyDescent="0.2">
      <c r="C91" s="4"/>
      <c r="D91" s="35"/>
      <c r="L91" s="35"/>
      <c r="T91" s="35"/>
      <c r="AB91" s="35"/>
      <c r="AJ91" s="35"/>
      <c r="AR91" s="35"/>
      <c r="AZ91" s="35"/>
      <c r="BH91" s="35"/>
      <c r="BP91" s="35"/>
      <c r="BX91" s="35"/>
      <c r="CF91" s="35"/>
      <c r="CN91" s="35"/>
      <c r="CV91" s="35"/>
      <c r="DD91" s="35"/>
      <c r="DL91" s="35"/>
      <c r="DT91" s="35"/>
      <c r="EB91" s="35"/>
      <c r="EJ91" s="35"/>
    </row>
    <row r="92" spans="3:140" x14ac:dyDescent="0.2">
      <c r="C92" s="4"/>
      <c r="D92" s="35"/>
      <c r="L92" s="35"/>
      <c r="T92" s="35"/>
      <c r="AB92" s="35"/>
      <c r="AJ92" s="35"/>
      <c r="AR92" s="35"/>
      <c r="AZ92" s="35"/>
      <c r="BH92" s="35"/>
      <c r="BP92" s="35"/>
      <c r="BX92" s="35"/>
      <c r="CF92" s="35"/>
      <c r="CN92" s="35"/>
      <c r="CV92" s="35"/>
      <c r="DD92" s="35"/>
      <c r="DL92" s="35"/>
      <c r="DT92" s="35"/>
      <c r="EB92" s="35"/>
      <c r="EJ92" s="35"/>
    </row>
    <row r="93" spans="3:140" x14ac:dyDescent="0.2">
      <c r="C93" s="4"/>
      <c r="D93" s="35"/>
      <c r="L93" s="35"/>
      <c r="T93" s="35"/>
      <c r="AB93" s="35"/>
      <c r="AJ93" s="35"/>
      <c r="AR93" s="35"/>
      <c r="AZ93" s="35"/>
      <c r="BH93" s="35"/>
      <c r="BP93" s="35"/>
      <c r="BX93" s="35"/>
      <c r="CF93" s="35"/>
      <c r="CN93" s="35"/>
      <c r="CV93" s="35"/>
      <c r="DD93" s="35"/>
      <c r="DL93" s="35"/>
      <c r="DT93" s="35"/>
      <c r="EB93" s="35"/>
      <c r="EJ93" s="35"/>
    </row>
    <row r="94" spans="3:140" x14ac:dyDescent="0.2">
      <c r="C94" s="4"/>
      <c r="D94" s="35"/>
      <c r="L94" s="35"/>
      <c r="T94" s="35"/>
      <c r="AB94" s="35"/>
      <c r="AJ94" s="35"/>
      <c r="AR94" s="35"/>
      <c r="AZ94" s="35"/>
      <c r="BH94" s="35"/>
      <c r="BP94" s="35"/>
      <c r="BX94" s="35"/>
      <c r="CF94" s="35"/>
      <c r="CN94" s="35"/>
      <c r="CV94" s="35"/>
      <c r="DD94" s="35"/>
      <c r="DL94" s="35"/>
      <c r="DT94" s="35"/>
      <c r="EB94" s="35"/>
      <c r="EJ94" s="35"/>
    </row>
    <row r="95" spans="3:140" x14ac:dyDescent="0.2">
      <c r="C95" s="4"/>
      <c r="D95" s="35"/>
      <c r="L95" s="35"/>
      <c r="T95" s="35"/>
      <c r="AB95" s="35"/>
      <c r="AJ95" s="35"/>
      <c r="AR95" s="35"/>
      <c r="AZ95" s="35"/>
      <c r="BH95" s="35"/>
      <c r="BP95" s="35"/>
      <c r="BX95" s="35"/>
      <c r="CF95" s="35"/>
      <c r="CN95" s="35"/>
      <c r="CV95" s="35"/>
      <c r="DD95" s="35"/>
      <c r="DL95" s="35"/>
      <c r="DT95" s="35"/>
      <c r="EB95" s="35"/>
      <c r="EJ95" s="35"/>
    </row>
    <row r="96" spans="3:140" x14ac:dyDescent="0.2">
      <c r="C96" s="4"/>
      <c r="D96" s="35"/>
      <c r="L96" s="35"/>
      <c r="T96" s="35"/>
      <c r="AB96" s="35"/>
      <c r="AJ96" s="35"/>
      <c r="AR96" s="35"/>
      <c r="AZ96" s="35"/>
      <c r="BH96" s="35"/>
      <c r="BP96" s="35"/>
      <c r="BX96" s="35"/>
      <c r="CF96" s="35"/>
      <c r="CN96" s="35"/>
      <c r="CV96" s="35"/>
      <c r="DD96" s="35"/>
      <c r="DL96" s="35"/>
      <c r="DT96" s="35"/>
      <c r="EB96" s="35"/>
      <c r="EJ96" s="35"/>
    </row>
    <row r="97" spans="3:140" x14ac:dyDescent="0.2">
      <c r="C97" s="4"/>
      <c r="D97" s="35"/>
      <c r="L97" s="35"/>
      <c r="T97" s="35"/>
      <c r="AB97" s="35"/>
      <c r="AJ97" s="35"/>
      <c r="AR97" s="35"/>
      <c r="AZ97" s="35"/>
      <c r="BH97" s="35"/>
      <c r="BP97" s="35"/>
      <c r="BX97" s="35"/>
      <c r="CF97" s="35"/>
      <c r="CN97" s="35"/>
      <c r="CV97" s="35"/>
      <c r="DD97" s="35"/>
      <c r="DL97" s="35"/>
      <c r="DT97" s="35"/>
      <c r="EB97" s="35"/>
      <c r="EJ97" s="35"/>
    </row>
    <row r="98" spans="3:140" x14ac:dyDescent="0.2">
      <c r="C98" s="4"/>
      <c r="D98" s="35"/>
      <c r="L98" s="35"/>
      <c r="T98" s="35"/>
      <c r="AB98" s="35"/>
      <c r="AJ98" s="35"/>
      <c r="AR98" s="35"/>
      <c r="AZ98" s="35"/>
      <c r="BH98" s="35"/>
      <c r="BP98" s="35"/>
      <c r="BX98" s="35"/>
      <c r="CF98" s="35"/>
      <c r="CN98" s="35"/>
      <c r="CV98" s="35"/>
      <c r="DD98" s="35"/>
      <c r="DL98" s="35"/>
      <c r="DT98" s="35"/>
      <c r="EB98" s="35"/>
      <c r="EJ98" s="35"/>
    </row>
    <row r="99" spans="3:140" x14ac:dyDescent="0.2">
      <c r="C99" s="4"/>
      <c r="D99" s="35"/>
      <c r="L99" s="35"/>
      <c r="T99" s="35"/>
      <c r="AB99" s="35"/>
      <c r="AJ99" s="35"/>
      <c r="AR99" s="35"/>
      <c r="AZ99" s="35"/>
      <c r="BH99" s="35"/>
      <c r="BP99" s="35"/>
      <c r="BX99" s="35"/>
      <c r="CF99" s="35"/>
      <c r="CN99" s="35"/>
      <c r="CV99" s="35"/>
      <c r="DD99" s="35"/>
      <c r="DL99" s="35"/>
      <c r="DT99" s="35"/>
      <c r="EB99" s="35"/>
      <c r="EJ99" s="35"/>
    </row>
    <row r="100" spans="3:140" x14ac:dyDescent="0.2">
      <c r="C100" s="4"/>
      <c r="D100" s="35"/>
      <c r="L100" s="35"/>
      <c r="T100" s="35"/>
      <c r="AB100" s="35"/>
      <c r="AJ100" s="35"/>
      <c r="AR100" s="35"/>
      <c r="AZ100" s="35"/>
      <c r="BH100" s="35"/>
      <c r="BP100" s="35"/>
      <c r="BX100" s="35"/>
      <c r="CF100" s="35"/>
      <c r="CN100" s="35"/>
      <c r="CV100" s="35"/>
      <c r="DD100" s="35"/>
      <c r="DL100" s="35"/>
      <c r="DT100" s="35"/>
      <c r="EB100" s="35"/>
      <c r="EJ100" s="35"/>
    </row>
    <row r="101" spans="3:140" x14ac:dyDescent="0.2">
      <c r="C101" s="4"/>
      <c r="D101" s="35"/>
      <c r="L101" s="35"/>
      <c r="T101" s="35"/>
      <c r="AB101" s="35"/>
      <c r="AJ101" s="35"/>
      <c r="AR101" s="35"/>
      <c r="AZ101" s="35"/>
      <c r="BH101" s="35"/>
      <c r="BP101" s="35"/>
      <c r="BX101" s="35"/>
      <c r="CF101" s="35"/>
      <c r="CN101" s="35"/>
      <c r="CV101" s="35"/>
      <c r="DD101" s="35"/>
      <c r="DL101" s="35"/>
      <c r="DT101" s="35"/>
      <c r="EB101" s="35"/>
      <c r="EJ101" s="35"/>
    </row>
    <row r="102" spans="3:140" x14ac:dyDescent="0.2">
      <c r="C102" s="4"/>
      <c r="D102" s="35"/>
      <c r="L102" s="35"/>
      <c r="T102" s="35"/>
      <c r="AB102" s="35"/>
      <c r="AJ102" s="35"/>
      <c r="AR102" s="35"/>
      <c r="AZ102" s="35"/>
      <c r="BH102" s="35"/>
      <c r="BP102" s="35"/>
      <c r="BX102" s="35"/>
      <c r="CF102" s="35"/>
      <c r="CN102" s="35"/>
      <c r="CV102" s="35"/>
      <c r="DD102" s="35"/>
      <c r="DL102" s="35"/>
      <c r="DT102" s="35"/>
      <c r="EB102" s="35"/>
      <c r="EJ102" s="35"/>
    </row>
    <row r="103" spans="3:140" x14ac:dyDescent="0.2">
      <c r="C103" s="4"/>
      <c r="D103" s="35"/>
      <c r="L103" s="35"/>
      <c r="T103" s="35"/>
      <c r="AB103" s="35"/>
      <c r="AJ103" s="35"/>
      <c r="AR103" s="35"/>
      <c r="AZ103" s="35"/>
      <c r="BH103" s="35"/>
      <c r="BP103" s="35"/>
      <c r="BX103" s="35"/>
      <c r="CF103" s="35"/>
      <c r="CN103" s="35"/>
      <c r="CV103" s="35"/>
      <c r="DD103" s="35"/>
      <c r="DL103" s="35"/>
      <c r="DT103" s="35"/>
      <c r="EB103" s="35"/>
      <c r="EJ103" s="35"/>
    </row>
    <row r="104" spans="3:140" x14ac:dyDescent="0.2">
      <c r="C104" s="4"/>
      <c r="D104" s="35"/>
      <c r="L104" s="35"/>
      <c r="T104" s="35"/>
      <c r="AB104" s="35"/>
      <c r="AJ104" s="35"/>
      <c r="AR104" s="35"/>
      <c r="AZ104" s="35"/>
      <c r="BH104" s="35"/>
      <c r="BP104" s="35"/>
      <c r="BX104" s="35"/>
      <c r="CF104" s="35"/>
      <c r="CN104" s="35"/>
      <c r="CV104" s="35"/>
      <c r="DD104" s="35"/>
      <c r="DL104" s="35"/>
      <c r="DT104" s="35"/>
      <c r="EB104" s="35"/>
      <c r="EJ104" s="35"/>
    </row>
    <row r="105" spans="3:140" x14ac:dyDescent="0.2">
      <c r="C105" s="4"/>
      <c r="D105" s="35"/>
      <c r="L105" s="35"/>
      <c r="T105" s="35"/>
      <c r="AB105" s="35"/>
      <c r="AJ105" s="35"/>
      <c r="AR105" s="35"/>
      <c r="AZ105" s="35"/>
      <c r="BH105" s="35"/>
      <c r="BP105" s="35"/>
      <c r="BX105" s="35"/>
      <c r="CF105" s="35"/>
      <c r="CN105" s="35"/>
      <c r="CV105" s="35"/>
      <c r="DD105" s="35"/>
      <c r="DL105" s="35"/>
      <c r="DT105" s="35"/>
      <c r="EB105" s="35"/>
      <c r="EJ105" s="35"/>
    </row>
    <row r="106" spans="3:140" x14ac:dyDescent="0.2">
      <c r="C106" s="4"/>
      <c r="D106" s="35"/>
      <c r="L106" s="35"/>
      <c r="T106" s="35"/>
      <c r="AB106" s="35"/>
      <c r="AJ106" s="35"/>
      <c r="AR106" s="35"/>
      <c r="AZ106" s="35"/>
      <c r="BH106" s="35"/>
      <c r="BP106" s="35"/>
      <c r="BX106" s="35"/>
      <c r="CF106" s="35"/>
      <c r="CN106" s="35"/>
      <c r="CV106" s="35"/>
      <c r="DD106" s="35"/>
      <c r="DL106" s="35"/>
      <c r="DT106" s="35"/>
      <c r="EB106" s="35"/>
      <c r="EJ106" s="35"/>
    </row>
    <row r="107" spans="3:140" x14ac:dyDescent="0.2">
      <c r="C107" s="4"/>
      <c r="D107" s="35"/>
      <c r="L107" s="35"/>
      <c r="T107" s="35"/>
      <c r="AB107" s="35"/>
      <c r="AJ107" s="35"/>
      <c r="AR107" s="35"/>
      <c r="AZ107" s="35"/>
      <c r="BH107" s="35"/>
      <c r="BP107" s="35"/>
      <c r="BX107" s="35"/>
      <c r="CF107" s="35"/>
      <c r="CN107" s="35"/>
      <c r="CV107" s="35"/>
      <c r="DD107" s="35"/>
      <c r="DL107" s="35"/>
      <c r="DT107" s="35"/>
      <c r="EB107" s="35"/>
      <c r="EJ107" s="35"/>
    </row>
    <row r="108" spans="3:140" x14ac:dyDescent="0.2">
      <c r="C108" s="4"/>
      <c r="D108" s="35"/>
      <c r="L108" s="35"/>
      <c r="T108" s="35"/>
      <c r="AB108" s="35"/>
      <c r="AJ108" s="35"/>
      <c r="AR108" s="35"/>
      <c r="AZ108" s="35"/>
      <c r="BH108" s="35"/>
      <c r="BP108" s="35"/>
      <c r="BX108" s="35"/>
      <c r="CF108" s="35"/>
      <c r="CN108" s="35"/>
      <c r="CV108" s="35"/>
      <c r="DD108" s="35"/>
      <c r="DL108" s="35"/>
      <c r="DT108" s="35"/>
      <c r="EB108" s="35"/>
      <c r="EJ108" s="35"/>
    </row>
    <row r="109" spans="3:140" x14ac:dyDescent="0.2">
      <c r="C109" s="4"/>
      <c r="D109" s="35"/>
      <c r="L109" s="35"/>
      <c r="T109" s="35"/>
      <c r="AB109" s="35"/>
      <c r="AJ109" s="35"/>
      <c r="AR109" s="35"/>
      <c r="AZ109" s="35"/>
      <c r="BH109" s="35"/>
      <c r="BP109" s="35"/>
      <c r="BX109" s="35"/>
      <c r="CF109" s="35"/>
      <c r="CN109" s="35"/>
      <c r="CV109" s="35"/>
      <c r="DD109" s="35"/>
      <c r="DL109" s="35"/>
      <c r="DT109" s="35"/>
      <c r="EB109" s="35"/>
      <c r="EJ109" s="35"/>
    </row>
    <row r="110" spans="3:140" x14ac:dyDescent="0.2">
      <c r="C110" s="4"/>
      <c r="D110" s="35"/>
      <c r="L110" s="35"/>
      <c r="T110" s="35"/>
      <c r="AB110" s="35"/>
      <c r="AJ110" s="35"/>
      <c r="AR110" s="35"/>
      <c r="AZ110" s="35"/>
      <c r="BH110" s="35"/>
      <c r="BP110" s="35"/>
      <c r="BX110" s="35"/>
      <c r="CF110" s="35"/>
      <c r="CN110" s="35"/>
      <c r="CV110" s="35"/>
      <c r="DD110" s="35"/>
      <c r="DL110" s="35"/>
      <c r="DT110" s="35"/>
      <c r="EB110" s="35"/>
      <c r="EJ110" s="35"/>
    </row>
    <row r="111" spans="3:140" x14ac:dyDescent="0.2">
      <c r="C111" s="4"/>
      <c r="D111" s="35"/>
      <c r="L111" s="35"/>
      <c r="T111" s="35"/>
      <c r="AB111" s="35"/>
      <c r="AJ111" s="35"/>
      <c r="AR111" s="35"/>
      <c r="AZ111" s="35"/>
      <c r="BH111" s="35"/>
      <c r="BP111" s="35"/>
      <c r="BX111" s="35"/>
      <c r="CF111" s="35"/>
      <c r="CN111" s="35"/>
      <c r="CV111" s="35"/>
      <c r="DD111" s="35"/>
      <c r="DL111" s="35"/>
      <c r="DT111" s="35"/>
      <c r="EB111" s="35"/>
      <c r="EJ111" s="35"/>
    </row>
    <row r="112" spans="3:140" x14ac:dyDescent="0.2">
      <c r="C112" s="4"/>
      <c r="D112" s="35"/>
      <c r="L112" s="35"/>
      <c r="T112" s="35"/>
      <c r="AB112" s="35"/>
      <c r="AJ112" s="35"/>
      <c r="AR112" s="35"/>
      <c r="AZ112" s="35"/>
      <c r="BH112" s="35"/>
      <c r="BP112" s="35"/>
      <c r="BX112" s="35"/>
      <c r="CF112" s="35"/>
      <c r="CN112" s="35"/>
      <c r="CV112" s="35"/>
      <c r="DD112" s="35"/>
      <c r="DL112" s="35"/>
      <c r="DT112" s="35"/>
      <c r="EB112" s="35"/>
      <c r="EJ112" s="35"/>
    </row>
    <row r="113" spans="3:140" x14ac:dyDescent="0.2">
      <c r="C113" s="4"/>
      <c r="D113" s="35"/>
      <c r="L113" s="35"/>
      <c r="T113" s="35"/>
      <c r="AB113" s="35"/>
      <c r="AJ113" s="35"/>
      <c r="AR113" s="35"/>
      <c r="AZ113" s="35"/>
      <c r="BH113" s="35"/>
      <c r="BP113" s="35"/>
      <c r="BX113" s="35"/>
      <c r="CF113" s="35"/>
      <c r="CN113" s="35"/>
      <c r="CV113" s="35"/>
      <c r="DD113" s="35"/>
      <c r="DL113" s="35"/>
      <c r="DT113" s="35"/>
      <c r="EB113" s="35"/>
      <c r="EJ113" s="35"/>
    </row>
    <row r="114" spans="3:140" x14ac:dyDescent="0.2">
      <c r="C114" s="4"/>
      <c r="D114" s="35"/>
      <c r="L114" s="35"/>
      <c r="T114" s="35"/>
      <c r="AB114" s="35"/>
      <c r="AJ114" s="35"/>
      <c r="AR114" s="35"/>
      <c r="AZ114" s="35"/>
      <c r="BH114" s="35"/>
      <c r="BP114" s="35"/>
      <c r="BX114" s="35"/>
      <c r="CF114" s="35"/>
      <c r="CN114" s="35"/>
      <c r="CV114" s="35"/>
      <c r="DD114" s="35"/>
      <c r="DL114" s="35"/>
      <c r="DT114" s="35"/>
      <c r="EB114" s="35"/>
      <c r="EJ114" s="35"/>
    </row>
    <row r="115" spans="3:140" x14ac:dyDescent="0.2">
      <c r="C115" s="4"/>
      <c r="D115" s="35"/>
      <c r="L115" s="35"/>
      <c r="T115" s="35"/>
      <c r="AB115" s="35"/>
      <c r="AJ115" s="35"/>
      <c r="AR115" s="35"/>
      <c r="AZ115" s="35"/>
      <c r="BH115" s="35"/>
      <c r="BP115" s="35"/>
      <c r="BX115" s="35"/>
      <c r="CF115" s="35"/>
      <c r="CN115" s="35"/>
      <c r="CV115" s="35"/>
      <c r="DD115" s="35"/>
      <c r="DL115" s="35"/>
      <c r="DT115" s="35"/>
      <c r="EB115" s="35"/>
      <c r="EJ115" s="35"/>
    </row>
    <row r="116" spans="3:140" x14ac:dyDescent="0.2">
      <c r="C116" s="4"/>
      <c r="D116" s="35"/>
      <c r="L116" s="35"/>
      <c r="T116" s="35"/>
      <c r="AB116" s="35"/>
      <c r="AJ116" s="35"/>
      <c r="AR116" s="35"/>
      <c r="AZ116" s="35"/>
      <c r="BH116" s="35"/>
      <c r="BP116" s="35"/>
      <c r="BX116" s="35"/>
      <c r="CF116" s="35"/>
      <c r="CN116" s="35"/>
      <c r="CV116" s="35"/>
      <c r="DD116" s="35"/>
      <c r="DL116" s="35"/>
      <c r="DT116" s="35"/>
      <c r="EB116" s="35"/>
      <c r="EJ116" s="35"/>
    </row>
    <row r="117" spans="3:140" x14ac:dyDescent="0.2">
      <c r="C117" s="4"/>
      <c r="D117" s="35"/>
      <c r="L117" s="35"/>
      <c r="T117" s="35"/>
      <c r="AB117" s="35"/>
      <c r="AJ117" s="35"/>
      <c r="AR117" s="35"/>
      <c r="AZ117" s="35"/>
      <c r="BH117" s="35"/>
      <c r="BP117" s="35"/>
      <c r="BX117" s="35"/>
      <c r="CF117" s="35"/>
      <c r="CN117" s="35"/>
      <c r="CV117" s="35"/>
      <c r="DD117" s="35"/>
      <c r="DL117" s="35"/>
      <c r="DT117" s="35"/>
      <c r="EB117" s="35"/>
      <c r="EJ117" s="3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T40"/>
  <sheetViews>
    <sheetView workbookViewId="0">
      <selection activeCell="H2" sqref="H2"/>
    </sheetView>
  </sheetViews>
  <sheetFormatPr defaultRowHeight="15" x14ac:dyDescent="0.2"/>
  <cols>
    <col min="3" max="3" width="1.74609375" customWidth="1"/>
    <col min="4" max="4" width="9.01171875" style="2" customWidth="1"/>
    <col min="5" max="5" width="1.4765625" style="2" customWidth="1"/>
    <col min="6" max="6" width="9.01171875" style="2" customWidth="1"/>
    <col min="7" max="7" width="13.5859375" style="2" customWidth="1"/>
    <col min="8" max="8" width="9.81640625" style="2" customWidth="1"/>
    <col min="9" max="9" width="13.98828125" style="2" customWidth="1"/>
    <col min="10" max="10" width="1.61328125" style="1" customWidth="1"/>
    <col min="11" max="11" width="9.81640625" customWidth="1"/>
    <col min="12" max="13" width="9.81640625" style="1" customWidth="1"/>
    <col min="14" max="14" width="14.796875" style="1" customWidth="1"/>
    <col min="15" max="15" width="1.4765625" style="1" customWidth="1"/>
    <col min="16" max="16" width="10.35546875" style="2" customWidth="1"/>
    <col min="17" max="17" width="10.22265625" style="2" customWidth="1"/>
    <col min="18" max="18" width="9.81640625" style="2" customWidth="1"/>
    <col min="19" max="19" width="17.08203125" style="2" customWidth="1"/>
    <col min="20" max="20" width="1.61328125" customWidth="1"/>
  </cols>
  <sheetData>
    <row r="2" spans="2:20" ht="18.75" x14ac:dyDescent="0.25">
      <c r="B2" s="28" t="s">
        <v>47</v>
      </c>
      <c r="C2" s="35"/>
    </row>
    <row r="3" spans="2:20" x14ac:dyDescent="0.2">
      <c r="B3" s="1"/>
      <c r="C3" s="32"/>
      <c r="D3" s="9"/>
      <c r="E3" s="32"/>
      <c r="F3" s="208" t="s">
        <v>57</v>
      </c>
      <c r="G3" s="214"/>
      <c r="H3" s="209"/>
      <c r="I3" s="210"/>
      <c r="J3" s="57"/>
      <c r="K3" s="211" t="s">
        <v>58</v>
      </c>
      <c r="L3" s="212"/>
      <c r="M3" s="212"/>
      <c r="N3" s="213"/>
      <c r="O3" s="57"/>
      <c r="P3" s="208" t="s">
        <v>59</v>
      </c>
      <c r="Q3" s="209"/>
      <c r="R3" s="209"/>
      <c r="S3" s="210"/>
      <c r="T3" s="12"/>
    </row>
    <row r="4" spans="2:20" ht="41.25" x14ac:dyDescent="0.2">
      <c r="B4" s="3"/>
      <c r="C4" s="33"/>
      <c r="D4" s="41" t="s">
        <v>48</v>
      </c>
      <c r="E4" s="45"/>
      <c r="F4" s="41" t="s">
        <v>53</v>
      </c>
      <c r="G4" s="41" t="s">
        <v>50</v>
      </c>
      <c r="H4" s="41" t="s">
        <v>51</v>
      </c>
      <c r="I4" s="41" t="s">
        <v>55</v>
      </c>
      <c r="J4" s="46"/>
      <c r="K4" s="19" t="s">
        <v>52</v>
      </c>
      <c r="L4" s="19" t="s">
        <v>54</v>
      </c>
      <c r="M4" s="19" t="s">
        <v>51</v>
      </c>
      <c r="N4" s="41" t="s">
        <v>55</v>
      </c>
      <c r="O4" s="45"/>
      <c r="P4" s="41" t="s">
        <v>49</v>
      </c>
      <c r="Q4" s="41" t="s">
        <v>56</v>
      </c>
      <c r="R4" s="41" t="s">
        <v>51</v>
      </c>
      <c r="S4" s="41" t="s">
        <v>55</v>
      </c>
      <c r="T4" s="12"/>
    </row>
    <row r="5" spans="2:20" x14ac:dyDescent="0.2">
      <c r="B5" s="13" t="s">
        <v>37</v>
      </c>
      <c r="C5" s="33"/>
      <c r="D5" s="9"/>
      <c r="E5" s="38"/>
      <c r="F5" s="9"/>
      <c r="G5" s="9"/>
      <c r="H5" s="9">
        <f>G5-F5</f>
        <v>0</v>
      </c>
      <c r="I5" s="9"/>
      <c r="J5" s="11"/>
      <c r="K5" s="47">
        <f>1.35/100*F5</f>
        <v>0</v>
      </c>
      <c r="L5" s="47"/>
      <c r="M5" s="47">
        <f>K5-L5</f>
        <v>0</v>
      </c>
      <c r="N5" s="47"/>
      <c r="O5" s="48"/>
      <c r="P5" s="9"/>
      <c r="Q5" s="9"/>
      <c r="R5" s="9">
        <f>P5-Q5</f>
        <v>0</v>
      </c>
      <c r="S5" s="9"/>
      <c r="T5" s="12"/>
    </row>
    <row r="6" spans="2:20" x14ac:dyDescent="0.2">
      <c r="B6" s="36">
        <v>43252</v>
      </c>
      <c r="C6" s="44"/>
      <c r="D6" s="9"/>
      <c r="E6" s="38"/>
      <c r="F6" s="9"/>
      <c r="G6" s="9"/>
      <c r="H6" s="9">
        <f t="shared" ref="H6:H36" si="0">G6-F6</f>
        <v>0</v>
      </c>
      <c r="I6" s="9"/>
      <c r="J6" s="11"/>
      <c r="K6" s="47">
        <f t="shared" ref="K6:K36" si="1">1.35/100*F6</f>
        <v>0</v>
      </c>
      <c r="L6" s="47"/>
      <c r="M6" s="47">
        <f t="shared" ref="M6:M36" si="2">K6-L6</f>
        <v>0</v>
      </c>
      <c r="N6" s="47"/>
      <c r="O6" s="48"/>
      <c r="P6" s="9"/>
      <c r="Q6" s="9"/>
      <c r="R6" s="9">
        <f t="shared" ref="R6:R36" si="3">P6-Q6</f>
        <v>0</v>
      </c>
      <c r="S6" s="9"/>
      <c r="T6" s="12"/>
    </row>
    <row r="7" spans="2:20" x14ac:dyDescent="0.2">
      <c r="B7" s="39">
        <v>43253</v>
      </c>
      <c r="C7" s="44"/>
      <c r="D7" s="9"/>
      <c r="E7" s="38"/>
      <c r="F7" s="9"/>
      <c r="G7" s="9"/>
      <c r="H7" s="9">
        <f t="shared" si="0"/>
        <v>0</v>
      </c>
      <c r="I7" s="9"/>
      <c r="J7" s="11"/>
      <c r="K7" s="47">
        <f t="shared" si="1"/>
        <v>0</v>
      </c>
      <c r="L7" s="47"/>
      <c r="M7" s="47">
        <f t="shared" si="2"/>
        <v>0</v>
      </c>
      <c r="N7" s="47"/>
      <c r="O7" s="48"/>
      <c r="P7" s="9"/>
      <c r="Q7" s="9"/>
      <c r="R7" s="9">
        <f t="shared" si="3"/>
        <v>0</v>
      </c>
      <c r="S7" s="9"/>
      <c r="T7" s="12"/>
    </row>
    <row r="8" spans="2:20" x14ac:dyDescent="0.2">
      <c r="B8" s="39">
        <v>43254</v>
      </c>
      <c r="C8" s="44"/>
      <c r="D8" s="9"/>
      <c r="E8" s="38"/>
      <c r="F8" s="9"/>
      <c r="G8" s="9"/>
      <c r="H8" s="9">
        <f t="shared" si="0"/>
        <v>0</v>
      </c>
      <c r="I8" s="9"/>
      <c r="J8" s="11"/>
      <c r="K8" s="47">
        <f t="shared" si="1"/>
        <v>0</v>
      </c>
      <c r="L8" s="47"/>
      <c r="M8" s="47">
        <f t="shared" si="2"/>
        <v>0</v>
      </c>
      <c r="N8" s="47"/>
      <c r="O8" s="48"/>
      <c r="P8" s="9"/>
      <c r="Q8" s="9"/>
      <c r="R8" s="9">
        <f t="shared" si="3"/>
        <v>0</v>
      </c>
      <c r="S8" s="9"/>
      <c r="T8" s="12"/>
    </row>
    <row r="9" spans="2:20" x14ac:dyDescent="0.2">
      <c r="B9" s="39">
        <v>43255</v>
      </c>
      <c r="C9" s="44"/>
      <c r="D9" s="9"/>
      <c r="E9" s="38"/>
      <c r="F9" s="9"/>
      <c r="G9" s="9"/>
      <c r="H9" s="9">
        <f t="shared" si="0"/>
        <v>0</v>
      </c>
      <c r="I9" s="9"/>
      <c r="J9" s="11"/>
      <c r="K9" s="47">
        <f t="shared" si="1"/>
        <v>0</v>
      </c>
      <c r="L9" s="47"/>
      <c r="M9" s="47">
        <f t="shared" si="2"/>
        <v>0</v>
      </c>
      <c r="N9" s="47"/>
      <c r="O9" s="48"/>
      <c r="P9" s="9"/>
      <c r="Q9" s="9"/>
      <c r="R9" s="9">
        <f t="shared" si="3"/>
        <v>0</v>
      </c>
      <c r="S9" s="9"/>
      <c r="T9" s="12"/>
    </row>
    <row r="10" spans="2:20" x14ac:dyDescent="0.2">
      <c r="B10" s="39">
        <v>43256</v>
      </c>
      <c r="C10" s="44"/>
      <c r="D10" s="9"/>
      <c r="E10" s="38"/>
      <c r="F10" s="9"/>
      <c r="G10" s="9"/>
      <c r="H10" s="9">
        <f t="shared" si="0"/>
        <v>0</v>
      </c>
      <c r="I10" s="9"/>
      <c r="J10" s="11"/>
      <c r="K10" s="47">
        <f t="shared" si="1"/>
        <v>0</v>
      </c>
      <c r="L10" s="47"/>
      <c r="M10" s="47">
        <f t="shared" si="2"/>
        <v>0</v>
      </c>
      <c r="N10" s="47"/>
      <c r="O10" s="48"/>
      <c r="P10" s="9"/>
      <c r="Q10" s="9"/>
      <c r="R10" s="9">
        <f t="shared" si="3"/>
        <v>0</v>
      </c>
      <c r="S10" s="9"/>
      <c r="T10" s="12"/>
    </row>
    <row r="11" spans="2:20" x14ac:dyDescent="0.2">
      <c r="B11" s="39">
        <v>43257</v>
      </c>
      <c r="C11" s="44"/>
      <c r="D11" s="9"/>
      <c r="E11" s="38"/>
      <c r="F11" s="9"/>
      <c r="G11" s="9"/>
      <c r="H11" s="9">
        <f t="shared" si="0"/>
        <v>0</v>
      </c>
      <c r="I11" s="9"/>
      <c r="J11" s="11"/>
      <c r="K11" s="47">
        <f t="shared" si="1"/>
        <v>0</v>
      </c>
      <c r="L11" s="47"/>
      <c r="M11" s="47">
        <f t="shared" si="2"/>
        <v>0</v>
      </c>
      <c r="N11" s="47"/>
      <c r="O11" s="48"/>
      <c r="P11" s="9"/>
      <c r="Q11" s="9"/>
      <c r="R11" s="9">
        <f t="shared" si="3"/>
        <v>0</v>
      </c>
      <c r="S11" s="9"/>
      <c r="T11" s="12"/>
    </row>
    <row r="12" spans="2:20" x14ac:dyDescent="0.2">
      <c r="B12" s="39">
        <v>43258</v>
      </c>
      <c r="C12" s="44"/>
      <c r="D12" s="9"/>
      <c r="E12" s="38"/>
      <c r="F12" s="9"/>
      <c r="G12" s="9"/>
      <c r="H12" s="9">
        <f t="shared" si="0"/>
        <v>0</v>
      </c>
      <c r="I12" s="9"/>
      <c r="J12" s="11"/>
      <c r="K12" s="47">
        <f t="shared" si="1"/>
        <v>0</v>
      </c>
      <c r="L12" s="47"/>
      <c r="M12" s="47">
        <f t="shared" si="2"/>
        <v>0</v>
      </c>
      <c r="N12" s="47"/>
      <c r="O12" s="48"/>
      <c r="P12" s="9"/>
      <c r="Q12" s="9"/>
      <c r="R12" s="9">
        <f t="shared" si="3"/>
        <v>0</v>
      </c>
      <c r="S12" s="9"/>
      <c r="T12" s="12"/>
    </row>
    <row r="13" spans="2:20" x14ac:dyDescent="0.2">
      <c r="B13" s="39">
        <v>43259</v>
      </c>
      <c r="C13" s="44"/>
      <c r="D13" s="9"/>
      <c r="E13" s="38"/>
      <c r="F13" s="9"/>
      <c r="G13" s="9"/>
      <c r="H13" s="9">
        <f t="shared" si="0"/>
        <v>0</v>
      </c>
      <c r="I13" s="9"/>
      <c r="J13" s="11"/>
      <c r="K13" s="47">
        <f t="shared" si="1"/>
        <v>0</v>
      </c>
      <c r="L13" s="47"/>
      <c r="M13" s="47">
        <f t="shared" si="2"/>
        <v>0</v>
      </c>
      <c r="N13" s="47"/>
      <c r="O13" s="48"/>
      <c r="P13" s="9"/>
      <c r="Q13" s="9"/>
      <c r="R13" s="9">
        <f t="shared" si="3"/>
        <v>0</v>
      </c>
      <c r="S13" s="9"/>
      <c r="T13" s="12"/>
    </row>
    <row r="14" spans="2:20" x14ac:dyDescent="0.2">
      <c r="B14" s="39">
        <v>43260</v>
      </c>
      <c r="C14" s="44"/>
      <c r="D14" s="9"/>
      <c r="E14" s="38"/>
      <c r="F14" s="9"/>
      <c r="G14" s="9"/>
      <c r="H14" s="9">
        <f t="shared" si="0"/>
        <v>0</v>
      </c>
      <c r="I14" s="9"/>
      <c r="J14" s="11"/>
      <c r="K14" s="47">
        <f t="shared" si="1"/>
        <v>0</v>
      </c>
      <c r="L14" s="47"/>
      <c r="M14" s="47">
        <f t="shared" si="2"/>
        <v>0</v>
      </c>
      <c r="N14" s="47"/>
      <c r="O14" s="48"/>
      <c r="P14" s="9"/>
      <c r="Q14" s="9"/>
      <c r="R14" s="9">
        <f t="shared" si="3"/>
        <v>0</v>
      </c>
      <c r="S14" s="9"/>
      <c r="T14" s="12"/>
    </row>
    <row r="15" spans="2:20" x14ac:dyDescent="0.2">
      <c r="B15" s="39">
        <v>43261</v>
      </c>
      <c r="C15" s="44"/>
      <c r="D15" s="9"/>
      <c r="E15" s="38"/>
      <c r="F15" s="9"/>
      <c r="G15" s="9"/>
      <c r="H15" s="9">
        <f t="shared" si="0"/>
        <v>0</v>
      </c>
      <c r="I15" s="9"/>
      <c r="J15" s="11"/>
      <c r="K15" s="47">
        <f t="shared" si="1"/>
        <v>0</v>
      </c>
      <c r="L15" s="47"/>
      <c r="M15" s="47">
        <f t="shared" si="2"/>
        <v>0</v>
      </c>
      <c r="N15" s="47"/>
      <c r="O15" s="48"/>
      <c r="P15" s="9"/>
      <c r="Q15" s="9"/>
      <c r="R15" s="9">
        <f t="shared" si="3"/>
        <v>0</v>
      </c>
      <c r="S15" s="9"/>
      <c r="T15" s="12"/>
    </row>
    <row r="16" spans="2:20" x14ac:dyDescent="0.2">
      <c r="B16" s="39">
        <v>43262</v>
      </c>
      <c r="C16" s="44"/>
      <c r="D16" s="9"/>
      <c r="E16" s="38"/>
      <c r="F16" s="9"/>
      <c r="G16" s="9"/>
      <c r="H16" s="9">
        <f t="shared" si="0"/>
        <v>0</v>
      </c>
      <c r="I16" s="9"/>
      <c r="J16" s="11"/>
      <c r="K16" s="47">
        <f t="shared" si="1"/>
        <v>0</v>
      </c>
      <c r="L16" s="47"/>
      <c r="M16" s="47">
        <f t="shared" si="2"/>
        <v>0</v>
      </c>
      <c r="N16" s="47"/>
      <c r="O16" s="48"/>
      <c r="P16" s="9"/>
      <c r="Q16" s="9"/>
      <c r="R16" s="9">
        <f t="shared" si="3"/>
        <v>0</v>
      </c>
      <c r="S16" s="9"/>
      <c r="T16" s="12"/>
    </row>
    <row r="17" spans="2:20" x14ac:dyDescent="0.2">
      <c r="B17" s="39">
        <v>43263</v>
      </c>
      <c r="C17" s="44"/>
      <c r="D17" s="9"/>
      <c r="E17" s="38"/>
      <c r="F17" s="9"/>
      <c r="G17" s="9"/>
      <c r="H17" s="9">
        <f t="shared" si="0"/>
        <v>0</v>
      </c>
      <c r="I17" s="9"/>
      <c r="J17" s="11"/>
      <c r="K17" s="47">
        <f t="shared" si="1"/>
        <v>0</v>
      </c>
      <c r="L17" s="47"/>
      <c r="M17" s="47">
        <f t="shared" si="2"/>
        <v>0</v>
      </c>
      <c r="N17" s="47"/>
      <c r="O17" s="48"/>
      <c r="P17" s="9"/>
      <c r="Q17" s="9"/>
      <c r="R17" s="9">
        <f t="shared" si="3"/>
        <v>0</v>
      </c>
      <c r="S17" s="9"/>
      <c r="T17" s="12"/>
    </row>
    <row r="18" spans="2:20" x14ac:dyDescent="0.2">
      <c r="B18" s="39">
        <v>43264</v>
      </c>
      <c r="C18" s="44"/>
      <c r="D18" s="9"/>
      <c r="E18" s="38"/>
      <c r="F18" s="9"/>
      <c r="G18" s="9"/>
      <c r="H18" s="9">
        <f t="shared" si="0"/>
        <v>0</v>
      </c>
      <c r="I18" s="9"/>
      <c r="J18" s="11"/>
      <c r="K18" s="47">
        <f t="shared" si="1"/>
        <v>0</v>
      </c>
      <c r="L18" s="47"/>
      <c r="M18" s="47">
        <f t="shared" si="2"/>
        <v>0</v>
      </c>
      <c r="N18" s="47"/>
      <c r="O18" s="48"/>
      <c r="P18" s="9"/>
      <c r="Q18" s="9"/>
      <c r="R18" s="9">
        <f t="shared" si="3"/>
        <v>0</v>
      </c>
      <c r="S18" s="9"/>
      <c r="T18" s="12"/>
    </row>
    <row r="19" spans="2:20" x14ac:dyDescent="0.2">
      <c r="B19" s="39">
        <v>43265</v>
      </c>
      <c r="C19" s="44"/>
      <c r="D19" s="9"/>
      <c r="E19" s="38"/>
      <c r="F19" s="9"/>
      <c r="G19" s="9"/>
      <c r="H19" s="9">
        <f t="shared" si="0"/>
        <v>0</v>
      </c>
      <c r="I19" s="9"/>
      <c r="J19" s="11"/>
      <c r="K19" s="47">
        <f t="shared" si="1"/>
        <v>0</v>
      </c>
      <c r="L19" s="47"/>
      <c r="M19" s="47">
        <f t="shared" si="2"/>
        <v>0</v>
      </c>
      <c r="N19" s="47"/>
      <c r="O19" s="48"/>
      <c r="P19" s="9"/>
      <c r="Q19" s="9"/>
      <c r="R19" s="9">
        <f t="shared" si="3"/>
        <v>0</v>
      </c>
      <c r="S19" s="9"/>
      <c r="T19" s="12"/>
    </row>
    <row r="20" spans="2:20" x14ac:dyDescent="0.2">
      <c r="B20" s="39">
        <v>43266</v>
      </c>
      <c r="C20" s="44"/>
      <c r="D20" s="9"/>
      <c r="E20" s="38"/>
      <c r="F20" s="9"/>
      <c r="G20" s="9"/>
      <c r="H20" s="9">
        <f t="shared" si="0"/>
        <v>0</v>
      </c>
      <c r="I20" s="9"/>
      <c r="J20" s="11"/>
      <c r="K20" s="47">
        <f t="shared" si="1"/>
        <v>0</v>
      </c>
      <c r="L20" s="47"/>
      <c r="M20" s="47">
        <f t="shared" si="2"/>
        <v>0</v>
      </c>
      <c r="N20" s="47"/>
      <c r="O20" s="48"/>
      <c r="P20" s="9"/>
      <c r="Q20" s="9"/>
      <c r="R20" s="9">
        <f t="shared" si="3"/>
        <v>0</v>
      </c>
      <c r="S20" s="9"/>
      <c r="T20" s="12"/>
    </row>
    <row r="21" spans="2:20" x14ac:dyDescent="0.2">
      <c r="B21" s="39">
        <v>43267</v>
      </c>
      <c r="C21" s="44"/>
      <c r="D21" s="9"/>
      <c r="E21" s="38"/>
      <c r="F21" s="9"/>
      <c r="G21" s="9"/>
      <c r="H21" s="9">
        <f t="shared" si="0"/>
        <v>0</v>
      </c>
      <c r="I21" s="9"/>
      <c r="J21" s="11"/>
      <c r="K21" s="47">
        <f t="shared" si="1"/>
        <v>0</v>
      </c>
      <c r="L21" s="47"/>
      <c r="M21" s="47">
        <f t="shared" si="2"/>
        <v>0</v>
      </c>
      <c r="N21" s="47"/>
      <c r="O21" s="48"/>
      <c r="P21" s="9"/>
      <c r="Q21" s="9"/>
      <c r="R21" s="9">
        <f t="shared" si="3"/>
        <v>0</v>
      </c>
      <c r="S21" s="9"/>
      <c r="T21" s="12"/>
    </row>
    <row r="22" spans="2:20" x14ac:dyDescent="0.2">
      <c r="B22" s="39">
        <v>43268</v>
      </c>
      <c r="C22" s="44"/>
      <c r="D22" s="9"/>
      <c r="E22" s="38"/>
      <c r="F22" s="9"/>
      <c r="G22" s="9"/>
      <c r="H22" s="9">
        <f t="shared" si="0"/>
        <v>0</v>
      </c>
      <c r="I22" s="9"/>
      <c r="J22" s="11"/>
      <c r="K22" s="47">
        <f t="shared" si="1"/>
        <v>0</v>
      </c>
      <c r="L22" s="47"/>
      <c r="M22" s="47">
        <f t="shared" si="2"/>
        <v>0</v>
      </c>
      <c r="N22" s="47"/>
      <c r="O22" s="48"/>
      <c r="P22" s="9"/>
      <c r="Q22" s="9"/>
      <c r="R22" s="9">
        <f t="shared" si="3"/>
        <v>0</v>
      </c>
      <c r="S22" s="9"/>
      <c r="T22" s="12"/>
    </row>
    <row r="23" spans="2:20" x14ac:dyDescent="0.2">
      <c r="B23" s="39">
        <v>43269</v>
      </c>
      <c r="C23" s="44"/>
      <c r="D23" s="9"/>
      <c r="E23" s="38"/>
      <c r="F23" s="9"/>
      <c r="G23" s="9"/>
      <c r="H23" s="9">
        <f t="shared" si="0"/>
        <v>0</v>
      </c>
      <c r="I23" s="9"/>
      <c r="J23" s="11"/>
      <c r="K23" s="47">
        <f t="shared" si="1"/>
        <v>0</v>
      </c>
      <c r="L23" s="47"/>
      <c r="M23" s="47">
        <f t="shared" si="2"/>
        <v>0</v>
      </c>
      <c r="N23" s="47"/>
      <c r="O23" s="48"/>
      <c r="P23" s="9"/>
      <c r="Q23" s="9"/>
      <c r="R23" s="9">
        <f t="shared" si="3"/>
        <v>0</v>
      </c>
      <c r="S23" s="9"/>
      <c r="T23" s="12"/>
    </row>
    <row r="24" spans="2:20" x14ac:dyDescent="0.2">
      <c r="B24" s="39">
        <v>43270</v>
      </c>
      <c r="C24" s="44"/>
      <c r="D24" s="9"/>
      <c r="E24" s="38"/>
      <c r="F24" s="9"/>
      <c r="G24" s="9"/>
      <c r="H24" s="9">
        <f t="shared" si="0"/>
        <v>0</v>
      </c>
      <c r="I24" s="9"/>
      <c r="J24" s="11"/>
      <c r="K24" s="47">
        <f t="shared" si="1"/>
        <v>0</v>
      </c>
      <c r="L24" s="47"/>
      <c r="M24" s="47">
        <f t="shared" si="2"/>
        <v>0</v>
      </c>
      <c r="N24" s="47"/>
      <c r="O24" s="48"/>
      <c r="P24" s="9"/>
      <c r="Q24" s="9"/>
      <c r="R24" s="9">
        <f t="shared" si="3"/>
        <v>0</v>
      </c>
      <c r="S24" s="9"/>
      <c r="T24" s="12"/>
    </row>
    <row r="25" spans="2:20" x14ac:dyDescent="0.2">
      <c r="B25" s="39">
        <v>43271</v>
      </c>
      <c r="C25" s="44"/>
      <c r="D25" s="9"/>
      <c r="E25" s="38"/>
      <c r="F25" s="9"/>
      <c r="G25" s="9"/>
      <c r="H25" s="9">
        <f t="shared" si="0"/>
        <v>0</v>
      </c>
      <c r="I25" s="9"/>
      <c r="J25" s="11"/>
      <c r="K25" s="47">
        <f t="shared" si="1"/>
        <v>0</v>
      </c>
      <c r="L25" s="47"/>
      <c r="M25" s="47">
        <f t="shared" si="2"/>
        <v>0</v>
      </c>
      <c r="N25" s="47"/>
      <c r="O25" s="48"/>
      <c r="P25" s="9"/>
      <c r="Q25" s="9"/>
      <c r="R25" s="9">
        <f t="shared" si="3"/>
        <v>0</v>
      </c>
      <c r="S25" s="9"/>
      <c r="T25" s="12"/>
    </row>
    <row r="26" spans="2:20" x14ac:dyDescent="0.2">
      <c r="B26" s="39">
        <v>43272</v>
      </c>
      <c r="C26" s="44"/>
      <c r="D26" s="9"/>
      <c r="E26" s="38"/>
      <c r="F26" s="9"/>
      <c r="G26" s="9"/>
      <c r="H26" s="9">
        <f t="shared" si="0"/>
        <v>0</v>
      </c>
      <c r="I26" s="9"/>
      <c r="J26" s="11"/>
      <c r="K26" s="47">
        <f t="shared" si="1"/>
        <v>0</v>
      </c>
      <c r="L26" s="47"/>
      <c r="M26" s="47">
        <f t="shared" si="2"/>
        <v>0</v>
      </c>
      <c r="N26" s="47"/>
      <c r="O26" s="48"/>
      <c r="P26" s="9"/>
      <c r="Q26" s="9"/>
      <c r="R26" s="9">
        <f t="shared" si="3"/>
        <v>0</v>
      </c>
      <c r="S26" s="9"/>
      <c r="T26" s="12"/>
    </row>
    <row r="27" spans="2:20" x14ac:dyDescent="0.2">
      <c r="B27" s="39">
        <v>43273</v>
      </c>
      <c r="C27" s="44"/>
      <c r="D27" s="9"/>
      <c r="E27" s="38"/>
      <c r="F27" s="9"/>
      <c r="G27" s="9"/>
      <c r="H27" s="9">
        <f t="shared" si="0"/>
        <v>0</v>
      </c>
      <c r="I27" s="9"/>
      <c r="J27" s="11"/>
      <c r="K27" s="47">
        <f t="shared" si="1"/>
        <v>0</v>
      </c>
      <c r="L27" s="47"/>
      <c r="M27" s="47">
        <f t="shared" si="2"/>
        <v>0</v>
      </c>
      <c r="N27" s="47"/>
      <c r="O27" s="48"/>
      <c r="P27" s="9"/>
      <c r="Q27" s="9"/>
      <c r="R27" s="9">
        <f t="shared" si="3"/>
        <v>0</v>
      </c>
      <c r="S27" s="9"/>
      <c r="T27" s="12"/>
    </row>
    <row r="28" spans="2:20" x14ac:dyDescent="0.2">
      <c r="B28" s="39">
        <v>43274</v>
      </c>
      <c r="C28" s="44"/>
      <c r="D28" s="9"/>
      <c r="E28" s="38"/>
      <c r="F28" s="9"/>
      <c r="G28" s="9"/>
      <c r="H28" s="9">
        <f t="shared" si="0"/>
        <v>0</v>
      </c>
      <c r="I28" s="9"/>
      <c r="J28" s="11"/>
      <c r="K28" s="47">
        <f t="shared" si="1"/>
        <v>0</v>
      </c>
      <c r="L28" s="47"/>
      <c r="M28" s="47">
        <f t="shared" si="2"/>
        <v>0</v>
      </c>
      <c r="N28" s="47"/>
      <c r="O28" s="48"/>
      <c r="P28" s="9"/>
      <c r="Q28" s="9"/>
      <c r="R28" s="9">
        <f t="shared" si="3"/>
        <v>0</v>
      </c>
      <c r="S28" s="9"/>
      <c r="T28" s="12"/>
    </row>
    <row r="29" spans="2:20" x14ac:dyDescent="0.2">
      <c r="B29" s="39">
        <v>43275</v>
      </c>
      <c r="C29" s="44"/>
      <c r="D29" s="9"/>
      <c r="E29" s="38"/>
      <c r="F29" s="9"/>
      <c r="G29" s="9"/>
      <c r="H29" s="9">
        <f t="shared" si="0"/>
        <v>0</v>
      </c>
      <c r="I29" s="9"/>
      <c r="J29" s="11"/>
      <c r="K29" s="47">
        <f t="shared" si="1"/>
        <v>0</v>
      </c>
      <c r="L29" s="47"/>
      <c r="M29" s="47">
        <f t="shared" si="2"/>
        <v>0</v>
      </c>
      <c r="N29" s="47"/>
      <c r="O29" s="48"/>
      <c r="P29" s="9"/>
      <c r="Q29" s="9"/>
      <c r="R29" s="9">
        <f t="shared" si="3"/>
        <v>0</v>
      </c>
      <c r="S29" s="9"/>
      <c r="T29" s="12"/>
    </row>
    <row r="30" spans="2:20" x14ac:dyDescent="0.2">
      <c r="B30" s="39">
        <v>43276</v>
      </c>
      <c r="C30" s="44"/>
      <c r="D30" s="9"/>
      <c r="E30" s="38"/>
      <c r="F30" s="9"/>
      <c r="G30" s="9"/>
      <c r="H30" s="9">
        <f t="shared" si="0"/>
        <v>0</v>
      </c>
      <c r="I30" s="9"/>
      <c r="J30" s="11"/>
      <c r="K30" s="47">
        <f t="shared" si="1"/>
        <v>0</v>
      </c>
      <c r="L30" s="47"/>
      <c r="M30" s="47">
        <f t="shared" si="2"/>
        <v>0</v>
      </c>
      <c r="N30" s="47"/>
      <c r="O30" s="48"/>
      <c r="P30" s="9"/>
      <c r="Q30" s="9"/>
      <c r="R30" s="9">
        <f t="shared" si="3"/>
        <v>0</v>
      </c>
      <c r="S30" s="9"/>
      <c r="T30" s="12"/>
    </row>
    <row r="31" spans="2:20" x14ac:dyDescent="0.2">
      <c r="B31" s="39">
        <v>43277</v>
      </c>
      <c r="C31" s="44"/>
      <c r="D31" s="9"/>
      <c r="E31" s="38"/>
      <c r="F31" s="9"/>
      <c r="G31" s="9"/>
      <c r="H31" s="9">
        <f t="shared" si="0"/>
        <v>0</v>
      </c>
      <c r="I31" s="9"/>
      <c r="J31" s="11"/>
      <c r="K31" s="47">
        <f t="shared" si="1"/>
        <v>0</v>
      </c>
      <c r="L31" s="47"/>
      <c r="M31" s="47">
        <f t="shared" si="2"/>
        <v>0</v>
      </c>
      <c r="N31" s="47"/>
      <c r="O31" s="48"/>
      <c r="P31" s="9"/>
      <c r="Q31" s="9"/>
      <c r="R31" s="9">
        <f t="shared" si="3"/>
        <v>0</v>
      </c>
      <c r="S31" s="9"/>
      <c r="T31" s="12"/>
    </row>
    <row r="32" spans="2:20" x14ac:dyDescent="0.2">
      <c r="B32" s="39">
        <v>43278</v>
      </c>
      <c r="C32" s="44"/>
      <c r="D32" s="9"/>
      <c r="E32" s="38"/>
      <c r="F32" s="9"/>
      <c r="G32" s="9"/>
      <c r="H32" s="9">
        <f t="shared" si="0"/>
        <v>0</v>
      </c>
      <c r="I32" s="9"/>
      <c r="J32" s="11"/>
      <c r="K32" s="47">
        <f t="shared" si="1"/>
        <v>0</v>
      </c>
      <c r="L32" s="47"/>
      <c r="M32" s="47">
        <f t="shared" si="2"/>
        <v>0</v>
      </c>
      <c r="N32" s="47"/>
      <c r="O32" s="48"/>
      <c r="P32" s="9"/>
      <c r="Q32" s="9"/>
      <c r="R32" s="9">
        <f t="shared" si="3"/>
        <v>0</v>
      </c>
      <c r="S32" s="9"/>
      <c r="T32" s="12"/>
    </row>
    <row r="33" spans="2:20" x14ac:dyDescent="0.2">
      <c r="B33" s="39">
        <v>43279</v>
      </c>
      <c r="C33" s="44"/>
      <c r="D33" s="9"/>
      <c r="E33" s="38"/>
      <c r="F33" s="9"/>
      <c r="G33" s="9"/>
      <c r="H33" s="9">
        <f t="shared" si="0"/>
        <v>0</v>
      </c>
      <c r="I33" s="9"/>
      <c r="J33" s="11"/>
      <c r="K33" s="47">
        <f t="shared" si="1"/>
        <v>0</v>
      </c>
      <c r="L33" s="47"/>
      <c r="M33" s="47">
        <f t="shared" si="2"/>
        <v>0</v>
      </c>
      <c r="N33" s="47"/>
      <c r="O33" s="48"/>
      <c r="P33" s="9"/>
      <c r="Q33" s="9"/>
      <c r="R33" s="9">
        <f t="shared" si="3"/>
        <v>0</v>
      </c>
      <c r="S33" s="9"/>
      <c r="T33" s="12"/>
    </row>
    <row r="34" spans="2:20" x14ac:dyDescent="0.2">
      <c r="B34" s="39">
        <v>43280</v>
      </c>
      <c r="C34" s="44"/>
      <c r="D34" s="9"/>
      <c r="E34" s="38"/>
      <c r="F34" s="9"/>
      <c r="G34" s="9"/>
      <c r="H34" s="9">
        <f t="shared" si="0"/>
        <v>0</v>
      </c>
      <c r="I34" s="9"/>
      <c r="J34" s="11"/>
      <c r="K34" s="47">
        <f t="shared" si="1"/>
        <v>0</v>
      </c>
      <c r="L34" s="47"/>
      <c r="M34" s="47">
        <f t="shared" si="2"/>
        <v>0</v>
      </c>
      <c r="N34" s="47"/>
      <c r="O34" s="48"/>
      <c r="P34" s="9"/>
      <c r="Q34" s="9"/>
      <c r="R34" s="9">
        <f t="shared" si="3"/>
        <v>0</v>
      </c>
      <c r="S34" s="9"/>
      <c r="T34" s="12"/>
    </row>
    <row r="35" spans="2:20" x14ac:dyDescent="0.2">
      <c r="B35" s="39">
        <v>43281</v>
      </c>
      <c r="C35" s="44"/>
      <c r="D35" s="9"/>
      <c r="E35" s="38"/>
      <c r="F35" s="9"/>
      <c r="G35" s="9"/>
      <c r="H35" s="9">
        <f t="shared" si="0"/>
        <v>0</v>
      </c>
      <c r="I35" s="9"/>
      <c r="J35" s="11"/>
      <c r="K35" s="47">
        <f t="shared" si="1"/>
        <v>0</v>
      </c>
      <c r="L35" s="47"/>
      <c r="M35" s="47">
        <f t="shared" si="2"/>
        <v>0</v>
      </c>
      <c r="N35" s="47"/>
      <c r="O35" s="48"/>
      <c r="P35" s="9"/>
      <c r="Q35" s="9"/>
      <c r="R35" s="9">
        <f t="shared" si="3"/>
        <v>0</v>
      </c>
      <c r="S35" s="9"/>
      <c r="T35" s="12"/>
    </row>
    <row r="36" spans="2:20" x14ac:dyDescent="0.2">
      <c r="B36" s="39"/>
      <c r="C36" s="44"/>
      <c r="D36" s="9"/>
      <c r="E36" s="38"/>
      <c r="F36" s="9"/>
      <c r="G36" s="9"/>
      <c r="H36" s="9">
        <f t="shared" si="0"/>
        <v>0</v>
      </c>
      <c r="I36" s="9"/>
      <c r="J36" s="11"/>
      <c r="K36" s="47">
        <f t="shared" si="1"/>
        <v>0</v>
      </c>
      <c r="L36" s="47"/>
      <c r="M36" s="47">
        <f t="shared" si="2"/>
        <v>0</v>
      </c>
      <c r="N36" s="47"/>
      <c r="O36" s="48"/>
      <c r="P36" s="9"/>
      <c r="Q36" s="9"/>
      <c r="R36" s="9">
        <f t="shared" si="3"/>
        <v>0</v>
      </c>
      <c r="S36" s="9"/>
      <c r="T36" s="12"/>
    </row>
    <row r="37" spans="2:20" s="1" customFormat="1" x14ac:dyDescent="0.2">
      <c r="B37" s="49"/>
      <c r="C37" s="50"/>
      <c r="D37" s="51"/>
      <c r="E37" s="50"/>
      <c r="F37" s="51"/>
      <c r="G37" s="51"/>
      <c r="H37" s="51"/>
      <c r="I37" s="51"/>
      <c r="J37" s="52"/>
      <c r="K37" s="53"/>
      <c r="L37" s="53"/>
      <c r="M37" s="53"/>
      <c r="N37" s="53"/>
      <c r="O37" s="54"/>
      <c r="P37" s="51"/>
      <c r="Q37" s="51"/>
      <c r="R37" s="51"/>
      <c r="S37" s="51"/>
      <c r="T37" s="12"/>
    </row>
    <row r="38" spans="2:20" x14ac:dyDescent="0.2">
      <c r="C38" s="50"/>
      <c r="D38" s="60"/>
      <c r="E38" s="61"/>
      <c r="F38" s="60"/>
      <c r="G38" s="60"/>
      <c r="H38" s="60"/>
      <c r="I38" s="62"/>
      <c r="J38" s="63"/>
      <c r="K38" s="64"/>
      <c r="L38" s="64"/>
      <c r="M38" s="64"/>
      <c r="N38" s="64"/>
      <c r="O38" s="65"/>
      <c r="P38" s="60"/>
      <c r="Q38" s="60"/>
      <c r="R38" s="60"/>
      <c r="S38" s="62"/>
      <c r="T38" s="52"/>
    </row>
    <row r="39" spans="2:20" ht="15.75" thickBot="1" x14ac:dyDescent="0.25">
      <c r="C39" s="50"/>
      <c r="D39" s="66">
        <f>SUM(D6:D36)</f>
        <v>0</v>
      </c>
      <c r="E39" s="67"/>
      <c r="F39" s="66">
        <f t="shared" ref="F39:R39" si="4">SUM(F6:F36)</f>
        <v>0</v>
      </c>
      <c r="G39" s="66">
        <f t="shared" si="4"/>
        <v>0</v>
      </c>
      <c r="H39" s="66">
        <f t="shared" si="4"/>
        <v>0</v>
      </c>
      <c r="I39" s="68"/>
      <c r="J39" s="69"/>
      <c r="K39" s="66">
        <f t="shared" si="4"/>
        <v>0</v>
      </c>
      <c r="L39" s="66">
        <f t="shared" si="4"/>
        <v>0</v>
      </c>
      <c r="M39" s="66">
        <f t="shared" si="4"/>
        <v>0</v>
      </c>
      <c r="N39" s="66"/>
      <c r="O39" s="70"/>
      <c r="P39" s="66">
        <f t="shared" si="4"/>
        <v>0</v>
      </c>
      <c r="Q39" s="66">
        <f t="shared" si="4"/>
        <v>0</v>
      </c>
      <c r="R39" s="66">
        <f t="shared" si="4"/>
        <v>0</v>
      </c>
      <c r="S39" s="68"/>
      <c r="T39" s="59"/>
    </row>
    <row r="40" spans="2:20" ht="15.75" thickTop="1" x14ac:dyDescent="0.2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U40"/>
  <sheetViews>
    <sheetView workbookViewId="0">
      <selection activeCell="Y13" sqref="Y13"/>
    </sheetView>
  </sheetViews>
  <sheetFormatPr defaultRowHeight="15" x14ac:dyDescent="0.2"/>
  <cols>
    <col min="2" max="2" width="9.14453125" customWidth="1"/>
    <col min="3" max="3" width="1.34375" customWidth="1"/>
    <col min="4" max="4" width="9.55078125" bestFit="1" customWidth="1"/>
    <col min="5" max="5" width="11.43359375" customWidth="1"/>
    <col min="6" max="6" width="10.35546875" style="1" customWidth="1"/>
    <col min="7" max="7" width="10.0859375" customWidth="1"/>
    <col min="8" max="8" width="14.2578125" customWidth="1"/>
    <col min="9" max="9" width="0.94140625" customWidth="1"/>
    <col min="10" max="10" width="13.31640625" customWidth="1"/>
    <col min="11" max="11" width="9.953125" style="1" customWidth="1"/>
    <col min="12" max="12" width="9.55078125" customWidth="1"/>
    <col min="13" max="13" width="9.14453125" style="1"/>
    <col min="14" max="14" width="10.76171875" style="1" customWidth="1"/>
    <col min="15" max="15" width="14.2578125" customWidth="1"/>
    <col min="16" max="16" width="0.8046875" customWidth="1"/>
    <col min="17" max="17" width="13.31640625" customWidth="1"/>
    <col min="18" max="18" width="12.375" customWidth="1"/>
    <col min="19" max="19" width="12.64453125" customWidth="1"/>
    <col min="20" max="20" width="15.73828125" customWidth="1"/>
    <col min="21" max="21" width="1.07421875" customWidth="1"/>
  </cols>
  <sheetData>
    <row r="2" spans="2:21" ht="18.75" x14ac:dyDescent="0.25">
      <c r="B2" s="28" t="s">
        <v>60</v>
      </c>
      <c r="C2" s="35"/>
      <c r="D2" s="2"/>
      <c r="E2" s="2"/>
      <c r="F2" s="2"/>
      <c r="G2" s="2"/>
      <c r="H2" s="2"/>
      <c r="I2" s="1"/>
      <c r="J2" s="1"/>
      <c r="L2" s="1"/>
      <c r="O2" s="1"/>
      <c r="P2" s="1"/>
      <c r="Q2" s="2"/>
      <c r="R2" s="2"/>
      <c r="S2" s="2"/>
      <c r="T2" s="2"/>
      <c r="U2" s="1"/>
    </row>
    <row r="3" spans="2:21" x14ac:dyDescent="0.2">
      <c r="B3" s="1"/>
      <c r="C3" s="32"/>
      <c r="D3" s="55" t="s">
        <v>57</v>
      </c>
      <c r="E3" s="55"/>
      <c r="F3" s="55"/>
      <c r="G3" s="56"/>
      <c r="H3" s="56"/>
      <c r="I3" s="57"/>
      <c r="J3" s="27" t="s">
        <v>58</v>
      </c>
      <c r="K3" s="27"/>
      <c r="L3" s="58"/>
      <c r="M3" s="58"/>
      <c r="N3" s="58"/>
      <c r="O3" s="58"/>
      <c r="P3" s="57"/>
      <c r="Q3" s="55" t="s">
        <v>59</v>
      </c>
      <c r="R3" s="56"/>
      <c r="S3" s="56"/>
      <c r="T3" s="56"/>
      <c r="U3" s="12"/>
    </row>
    <row r="4" spans="2:21" ht="54.75" x14ac:dyDescent="0.2">
      <c r="B4" s="3"/>
      <c r="C4" s="33"/>
      <c r="D4" s="41" t="s">
        <v>67</v>
      </c>
      <c r="E4" s="41" t="s">
        <v>62</v>
      </c>
      <c r="F4" s="41" t="s">
        <v>61</v>
      </c>
      <c r="G4" s="41" t="s">
        <v>51</v>
      </c>
      <c r="H4" s="41" t="s">
        <v>68</v>
      </c>
      <c r="I4" s="46"/>
      <c r="J4" s="19" t="s">
        <v>63</v>
      </c>
      <c r="K4" s="19" t="s">
        <v>64</v>
      </c>
      <c r="L4" s="19" t="s">
        <v>69</v>
      </c>
      <c r="M4" s="19" t="s">
        <v>65</v>
      </c>
      <c r="N4" s="19" t="s">
        <v>66</v>
      </c>
      <c r="O4" s="41" t="s">
        <v>68</v>
      </c>
      <c r="P4" s="45"/>
      <c r="Q4" s="19" t="s">
        <v>63</v>
      </c>
      <c r="R4" s="41" t="s">
        <v>56</v>
      </c>
      <c r="S4" s="41" t="s">
        <v>70</v>
      </c>
      <c r="T4" s="41" t="s">
        <v>55</v>
      </c>
      <c r="U4" s="12"/>
    </row>
    <row r="5" spans="2:21" x14ac:dyDescent="0.2">
      <c r="B5" s="13" t="s">
        <v>37</v>
      </c>
      <c r="C5" s="33"/>
      <c r="D5" s="9"/>
      <c r="E5" s="9"/>
      <c r="F5" s="9"/>
      <c r="G5" s="71">
        <f>E5-D5</f>
        <v>0</v>
      </c>
      <c r="H5" s="9"/>
      <c r="I5" s="11"/>
      <c r="J5" s="47"/>
      <c r="K5" s="72">
        <f>J5-D5</f>
        <v>0</v>
      </c>
      <c r="L5" s="72" t="e">
        <f>K5/D5*100</f>
        <v>#DIV/0!</v>
      </c>
      <c r="M5" s="47"/>
      <c r="N5" s="72">
        <f>K5-M5</f>
        <v>0</v>
      </c>
      <c r="O5" s="47"/>
      <c r="P5" s="48"/>
      <c r="Q5" s="71">
        <f>J5</f>
        <v>0</v>
      </c>
      <c r="R5" s="9"/>
      <c r="S5" s="71">
        <f>Q5-R5</f>
        <v>0</v>
      </c>
      <c r="T5" s="9"/>
      <c r="U5" s="12"/>
    </row>
    <row r="6" spans="2:21" x14ac:dyDescent="0.2">
      <c r="B6" s="36">
        <v>43252</v>
      </c>
      <c r="C6" s="44"/>
      <c r="D6" s="9"/>
      <c r="E6" s="9"/>
      <c r="F6" s="9"/>
      <c r="G6" s="71">
        <f t="shared" ref="G6:G36" si="0">E6-D6</f>
        <v>0</v>
      </c>
      <c r="H6" s="9"/>
      <c r="I6" s="11"/>
      <c r="J6" s="47"/>
      <c r="K6" s="72">
        <f t="shared" ref="K6:K36" si="1">J6-D6</f>
        <v>0</v>
      </c>
      <c r="L6" s="72" t="e">
        <f t="shared" ref="L6:L36" si="2">K6/D6*100</f>
        <v>#DIV/0!</v>
      </c>
      <c r="M6" s="47"/>
      <c r="N6" s="72">
        <f t="shared" ref="N6:N36" si="3">K6-M6</f>
        <v>0</v>
      </c>
      <c r="O6" s="47"/>
      <c r="P6" s="48"/>
      <c r="Q6" s="71">
        <f t="shared" ref="Q6:Q36" si="4">J6</f>
        <v>0</v>
      </c>
      <c r="R6" s="9"/>
      <c r="S6" s="71">
        <f t="shared" ref="S6:S36" si="5">Q6-R6</f>
        <v>0</v>
      </c>
      <c r="T6" s="9"/>
      <c r="U6" s="12"/>
    </row>
    <row r="7" spans="2:21" x14ac:dyDescent="0.2">
      <c r="B7" s="39">
        <v>43253</v>
      </c>
      <c r="C7" s="44"/>
      <c r="D7" s="9"/>
      <c r="E7" s="9"/>
      <c r="F7" s="9"/>
      <c r="G7" s="71">
        <f t="shared" si="0"/>
        <v>0</v>
      </c>
      <c r="H7" s="9"/>
      <c r="I7" s="11"/>
      <c r="J7" s="47"/>
      <c r="K7" s="72">
        <f t="shared" si="1"/>
        <v>0</v>
      </c>
      <c r="L7" s="72" t="e">
        <f t="shared" si="2"/>
        <v>#DIV/0!</v>
      </c>
      <c r="M7" s="47"/>
      <c r="N7" s="72">
        <f t="shared" si="3"/>
        <v>0</v>
      </c>
      <c r="O7" s="47"/>
      <c r="P7" s="48"/>
      <c r="Q7" s="71">
        <f t="shared" si="4"/>
        <v>0</v>
      </c>
      <c r="R7" s="9"/>
      <c r="S7" s="71">
        <f t="shared" si="5"/>
        <v>0</v>
      </c>
      <c r="T7" s="9"/>
      <c r="U7" s="12"/>
    </row>
    <row r="8" spans="2:21" x14ac:dyDescent="0.2">
      <c r="B8" s="39">
        <v>43254</v>
      </c>
      <c r="C8" s="44"/>
      <c r="D8" s="9"/>
      <c r="E8" s="9"/>
      <c r="F8" s="9"/>
      <c r="G8" s="71">
        <f t="shared" si="0"/>
        <v>0</v>
      </c>
      <c r="H8" s="9"/>
      <c r="I8" s="11"/>
      <c r="J8" s="47"/>
      <c r="K8" s="72">
        <f t="shared" si="1"/>
        <v>0</v>
      </c>
      <c r="L8" s="72" t="e">
        <f t="shared" si="2"/>
        <v>#DIV/0!</v>
      </c>
      <c r="M8" s="47"/>
      <c r="N8" s="72">
        <f t="shared" si="3"/>
        <v>0</v>
      </c>
      <c r="O8" s="47"/>
      <c r="P8" s="48"/>
      <c r="Q8" s="71">
        <f t="shared" si="4"/>
        <v>0</v>
      </c>
      <c r="R8" s="9"/>
      <c r="S8" s="71">
        <f t="shared" si="5"/>
        <v>0</v>
      </c>
      <c r="T8" s="9"/>
      <c r="U8" s="12"/>
    </row>
    <row r="9" spans="2:21" x14ac:dyDescent="0.2">
      <c r="B9" s="39">
        <v>43255</v>
      </c>
      <c r="C9" s="44"/>
      <c r="D9" s="9"/>
      <c r="E9" s="9"/>
      <c r="F9" s="9"/>
      <c r="G9" s="71">
        <f t="shared" si="0"/>
        <v>0</v>
      </c>
      <c r="H9" s="9"/>
      <c r="I9" s="11"/>
      <c r="J9" s="47"/>
      <c r="K9" s="72">
        <f t="shared" si="1"/>
        <v>0</v>
      </c>
      <c r="L9" s="72" t="e">
        <f t="shared" si="2"/>
        <v>#DIV/0!</v>
      </c>
      <c r="M9" s="47"/>
      <c r="N9" s="72">
        <f t="shared" si="3"/>
        <v>0</v>
      </c>
      <c r="O9" s="47"/>
      <c r="P9" s="48"/>
      <c r="Q9" s="71">
        <f t="shared" si="4"/>
        <v>0</v>
      </c>
      <c r="R9" s="9"/>
      <c r="S9" s="71">
        <f t="shared" si="5"/>
        <v>0</v>
      </c>
      <c r="T9" s="9"/>
      <c r="U9" s="12"/>
    </row>
    <row r="10" spans="2:21" x14ac:dyDescent="0.2">
      <c r="B10" s="39">
        <v>43256</v>
      </c>
      <c r="C10" s="44"/>
      <c r="D10" s="9"/>
      <c r="E10" s="9"/>
      <c r="F10" s="9"/>
      <c r="G10" s="71">
        <f t="shared" si="0"/>
        <v>0</v>
      </c>
      <c r="H10" s="9"/>
      <c r="I10" s="11"/>
      <c r="J10" s="47"/>
      <c r="K10" s="72">
        <f t="shared" si="1"/>
        <v>0</v>
      </c>
      <c r="L10" s="72" t="e">
        <f t="shared" si="2"/>
        <v>#DIV/0!</v>
      </c>
      <c r="M10" s="47"/>
      <c r="N10" s="72">
        <f t="shared" si="3"/>
        <v>0</v>
      </c>
      <c r="O10" s="47"/>
      <c r="P10" s="48"/>
      <c r="Q10" s="71">
        <f t="shared" si="4"/>
        <v>0</v>
      </c>
      <c r="R10" s="9"/>
      <c r="S10" s="71">
        <f t="shared" si="5"/>
        <v>0</v>
      </c>
      <c r="T10" s="9"/>
      <c r="U10" s="12"/>
    </row>
    <row r="11" spans="2:21" x14ac:dyDescent="0.2">
      <c r="B11" s="39">
        <v>43257</v>
      </c>
      <c r="C11" s="44"/>
      <c r="D11" s="9"/>
      <c r="E11" s="9"/>
      <c r="F11" s="9"/>
      <c r="G11" s="71">
        <f t="shared" si="0"/>
        <v>0</v>
      </c>
      <c r="H11" s="9"/>
      <c r="I11" s="11"/>
      <c r="J11" s="47"/>
      <c r="K11" s="72">
        <f t="shared" si="1"/>
        <v>0</v>
      </c>
      <c r="L11" s="72" t="e">
        <f t="shared" si="2"/>
        <v>#DIV/0!</v>
      </c>
      <c r="M11" s="47"/>
      <c r="N11" s="72">
        <f t="shared" si="3"/>
        <v>0</v>
      </c>
      <c r="O11" s="47"/>
      <c r="P11" s="48"/>
      <c r="Q11" s="71">
        <f t="shared" si="4"/>
        <v>0</v>
      </c>
      <c r="R11" s="9"/>
      <c r="S11" s="71">
        <f t="shared" si="5"/>
        <v>0</v>
      </c>
      <c r="T11" s="9"/>
      <c r="U11" s="12"/>
    </row>
    <row r="12" spans="2:21" x14ac:dyDescent="0.2">
      <c r="B12" s="39">
        <v>43258</v>
      </c>
      <c r="C12" s="44"/>
      <c r="D12" s="9"/>
      <c r="E12" s="9"/>
      <c r="F12" s="9"/>
      <c r="G12" s="71">
        <f t="shared" si="0"/>
        <v>0</v>
      </c>
      <c r="H12" s="9"/>
      <c r="I12" s="11"/>
      <c r="J12" s="47"/>
      <c r="K12" s="72">
        <f t="shared" si="1"/>
        <v>0</v>
      </c>
      <c r="L12" s="72" t="e">
        <f t="shared" si="2"/>
        <v>#DIV/0!</v>
      </c>
      <c r="M12" s="47"/>
      <c r="N12" s="72">
        <f t="shared" si="3"/>
        <v>0</v>
      </c>
      <c r="O12" s="47"/>
      <c r="P12" s="48"/>
      <c r="Q12" s="71">
        <f t="shared" si="4"/>
        <v>0</v>
      </c>
      <c r="R12" s="9"/>
      <c r="S12" s="71">
        <f t="shared" si="5"/>
        <v>0</v>
      </c>
      <c r="T12" s="9"/>
      <c r="U12" s="12"/>
    </row>
    <row r="13" spans="2:21" x14ac:dyDescent="0.2">
      <c r="B13" s="39">
        <v>43259</v>
      </c>
      <c r="C13" s="44"/>
      <c r="D13" s="9"/>
      <c r="E13" s="9"/>
      <c r="F13" s="9"/>
      <c r="G13" s="71">
        <f t="shared" si="0"/>
        <v>0</v>
      </c>
      <c r="H13" s="9"/>
      <c r="I13" s="11"/>
      <c r="J13" s="47"/>
      <c r="K13" s="72">
        <f t="shared" si="1"/>
        <v>0</v>
      </c>
      <c r="L13" s="72" t="e">
        <f t="shared" si="2"/>
        <v>#DIV/0!</v>
      </c>
      <c r="M13" s="47"/>
      <c r="N13" s="72">
        <f t="shared" si="3"/>
        <v>0</v>
      </c>
      <c r="O13" s="47"/>
      <c r="P13" s="48"/>
      <c r="Q13" s="71">
        <f t="shared" si="4"/>
        <v>0</v>
      </c>
      <c r="R13" s="9"/>
      <c r="S13" s="71">
        <f t="shared" si="5"/>
        <v>0</v>
      </c>
      <c r="T13" s="9"/>
      <c r="U13" s="12"/>
    </row>
    <row r="14" spans="2:21" x14ac:dyDescent="0.2">
      <c r="B14" s="39">
        <v>43260</v>
      </c>
      <c r="C14" s="44"/>
      <c r="D14" s="9"/>
      <c r="E14" s="9"/>
      <c r="F14" s="9"/>
      <c r="G14" s="71">
        <f t="shared" si="0"/>
        <v>0</v>
      </c>
      <c r="H14" s="9"/>
      <c r="I14" s="11"/>
      <c r="J14" s="47"/>
      <c r="K14" s="72">
        <f t="shared" si="1"/>
        <v>0</v>
      </c>
      <c r="L14" s="72" t="e">
        <f t="shared" si="2"/>
        <v>#DIV/0!</v>
      </c>
      <c r="M14" s="47"/>
      <c r="N14" s="72">
        <f t="shared" si="3"/>
        <v>0</v>
      </c>
      <c r="O14" s="47"/>
      <c r="P14" s="48"/>
      <c r="Q14" s="71">
        <f t="shared" si="4"/>
        <v>0</v>
      </c>
      <c r="R14" s="9"/>
      <c r="S14" s="71">
        <f t="shared" si="5"/>
        <v>0</v>
      </c>
      <c r="T14" s="9"/>
      <c r="U14" s="12"/>
    </row>
    <row r="15" spans="2:21" x14ac:dyDescent="0.2">
      <c r="B15" s="39">
        <v>43261</v>
      </c>
      <c r="C15" s="44"/>
      <c r="D15" s="9"/>
      <c r="E15" s="9"/>
      <c r="F15" s="9"/>
      <c r="G15" s="71">
        <f t="shared" si="0"/>
        <v>0</v>
      </c>
      <c r="H15" s="9"/>
      <c r="I15" s="11"/>
      <c r="J15" s="47"/>
      <c r="K15" s="72">
        <f t="shared" si="1"/>
        <v>0</v>
      </c>
      <c r="L15" s="72" t="e">
        <f t="shared" si="2"/>
        <v>#DIV/0!</v>
      </c>
      <c r="M15" s="47"/>
      <c r="N15" s="72">
        <f t="shared" si="3"/>
        <v>0</v>
      </c>
      <c r="O15" s="47"/>
      <c r="P15" s="48"/>
      <c r="Q15" s="71">
        <f t="shared" si="4"/>
        <v>0</v>
      </c>
      <c r="R15" s="9"/>
      <c r="S15" s="71">
        <f t="shared" si="5"/>
        <v>0</v>
      </c>
      <c r="T15" s="9"/>
      <c r="U15" s="12"/>
    </row>
    <row r="16" spans="2:21" x14ac:dyDescent="0.2">
      <c r="B16" s="39">
        <v>43262</v>
      </c>
      <c r="C16" s="44"/>
      <c r="D16" s="9"/>
      <c r="E16" s="9"/>
      <c r="F16" s="9"/>
      <c r="G16" s="71">
        <f t="shared" si="0"/>
        <v>0</v>
      </c>
      <c r="H16" s="9"/>
      <c r="I16" s="11"/>
      <c r="J16" s="47"/>
      <c r="K16" s="72">
        <f t="shared" si="1"/>
        <v>0</v>
      </c>
      <c r="L16" s="72" t="e">
        <f t="shared" si="2"/>
        <v>#DIV/0!</v>
      </c>
      <c r="M16" s="47"/>
      <c r="N16" s="72">
        <f t="shared" si="3"/>
        <v>0</v>
      </c>
      <c r="O16" s="47"/>
      <c r="P16" s="48"/>
      <c r="Q16" s="71">
        <f t="shared" si="4"/>
        <v>0</v>
      </c>
      <c r="R16" s="9"/>
      <c r="S16" s="71">
        <f t="shared" si="5"/>
        <v>0</v>
      </c>
      <c r="T16" s="9"/>
      <c r="U16" s="12"/>
    </row>
    <row r="17" spans="2:21" x14ac:dyDescent="0.2">
      <c r="B17" s="39">
        <v>43263</v>
      </c>
      <c r="C17" s="44"/>
      <c r="D17" s="9"/>
      <c r="E17" s="9"/>
      <c r="F17" s="9"/>
      <c r="G17" s="71">
        <f t="shared" si="0"/>
        <v>0</v>
      </c>
      <c r="H17" s="9"/>
      <c r="I17" s="11"/>
      <c r="J17" s="47"/>
      <c r="K17" s="72">
        <f t="shared" si="1"/>
        <v>0</v>
      </c>
      <c r="L17" s="72" t="e">
        <f t="shared" si="2"/>
        <v>#DIV/0!</v>
      </c>
      <c r="M17" s="47"/>
      <c r="N17" s="72">
        <f t="shared" si="3"/>
        <v>0</v>
      </c>
      <c r="O17" s="47"/>
      <c r="P17" s="48"/>
      <c r="Q17" s="71">
        <f t="shared" si="4"/>
        <v>0</v>
      </c>
      <c r="R17" s="9"/>
      <c r="S17" s="71">
        <f t="shared" si="5"/>
        <v>0</v>
      </c>
      <c r="T17" s="9"/>
      <c r="U17" s="12"/>
    </row>
    <row r="18" spans="2:21" x14ac:dyDescent="0.2">
      <c r="B18" s="39">
        <v>43264</v>
      </c>
      <c r="C18" s="44"/>
      <c r="D18" s="9"/>
      <c r="E18" s="9"/>
      <c r="F18" s="9"/>
      <c r="G18" s="71">
        <f t="shared" si="0"/>
        <v>0</v>
      </c>
      <c r="H18" s="9"/>
      <c r="I18" s="11"/>
      <c r="J18" s="47"/>
      <c r="K18" s="72">
        <f t="shared" si="1"/>
        <v>0</v>
      </c>
      <c r="L18" s="72" t="e">
        <f t="shared" si="2"/>
        <v>#DIV/0!</v>
      </c>
      <c r="M18" s="47"/>
      <c r="N18" s="72">
        <f t="shared" si="3"/>
        <v>0</v>
      </c>
      <c r="O18" s="47"/>
      <c r="P18" s="48"/>
      <c r="Q18" s="71">
        <f t="shared" si="4"/>
        <v>0</v>
      </c>
      <c r="R18" s="9"/>
      <c r="S18" s="71">
        <f t="shared" si="5"/>
        <v>0</v>
      </c>
      <c r="T18" s="9"/>
      <c r="U18" s="12"/>
    </row>
    <row r="19" spans="2:21" x14ac:dyDescent="0.2">
      <c r="B19" s="39">
        <v>43265</v>
      </c>
      <c r="C19" s="44"/>
      <c r="D19" s="9"/>
      <c r="E19" s="9"/>
      <c r="F19" s="9"/>
      <c r="G19" s="71">
        <f t="shared" si="0"/>
        <v>0</v>
      </c>
      <c r="H19" s="9"/>
      <c r="I19" s="11"/>
      <c r="J19" s="47"/>
      <c r="K19" s="72">
        <f t="shared" si="1"/>
        <v>0</v>
      </c>
      <c r="L19" s="72" t="e">
        <f t="shared" si="2"/>
        <v>#DIV/0!</v>
      </c>
      <c r="M19" s="47"/>
      <c r="N19" s="72">
        <f t="shared" si="3"/>
        <v>0</v>
      </c>
      <c r="O19" s="47"/>
      <c r="P19" s="48"/>
      <c r="Q19" s="71">
        <f t="shared" si="4"/>
        <v>0</v>
      </c>
      <c r="R19" s="9"/>
      <c r="S19" s="71">
        <f t="shared" si="5"/>
        <v>0</v>
      </c>
      <c r="T19" s="9"/>
      <c r="U19" s="12"/>
    </row>
    <row r="20" spans="2:21" x14ac:dyDescent="0.2">
      <c r="B20" s="39">
        <v>43266</v>
      </c>
      <c r="C20" s="44"/>
      <c r="D20" s="9"/>
      <c r="E20" s="9"/>
      <c r="F20" s="9"/>
      <c r="G20" s="71">
        <f t="shared" si="0"/>
        <v>0</v>
      </c>
      <c r="H20" s="9"/>
      <c r="I20" s="11"/>
      <c r="J20" s="47"/>
      <c r="K20" s="72">
        <f t="shared" si="1"/>
        <v>0</v>
      </c>
      <c r="L20" s="72" t="e">
        <f t="shared" si="2"/>
        <v>#DIV/0!</v>
      </c>
      <c r="M20" s="47"/>
      <c r="N20" s="72">
        <f t="shared" si="3"/>
        <v>0</v>
      </c>
      <c r="O20" s="47"/>
      <c r="P20" s="48"/>
      <c r="Q20" s="71">
        <f t="shared" si="4"/>
        <v>0</v>
      </c>
      <c r="R20" s="9"/>
      <c r="S20" s="71">
        <f t="shared" si="5"/>
        <v>0</v>
      </c>
      <c r="T20" s="9"/>
      <c r="U20" s="12"/>
    </row>
    <row r="21" spans="2:21" x14ac:dyDescent="0.2">
      <c r="B21" s="39">
        <v>43267</v>
      </c>
      <c r="C21" s="44"/>
      <c r="D21" s="9"/>
      <c r="E21" s="9"/>
      <c r="F21" s="9"/>
      <c r="G21" s="71">
        <f t="shared" si="0"/>
        <v>0</v>
      </c>
      <c r="H21" s="9"/>
      <c r="I21" s="11"/>
      <c r="J21" s="47"/>
      <c r="K21" s="72">
        <f t="shared" si="1"/>
        <v>0</v>
      </c>
      <c r="L21" s="72" t="e">
        <f t="shared" si="2"/>
        <v>#DIV/0!</v>
      </c>
      <c r="M21" s="47"/>
      <c r="N21" s="72">
        <f t="shared" si="3"/>
        <v>0</v>
      </c>
      <c r="O21" s="47"/>
      <c r="P21" s="48"/>
      <c r="Q21" s="71">
        <f t="shared" si="4"/>
        <v>0</v>
      </c>
      <c r="R21" s="9"/>
      <c r="S21" s="71">
        <f t="shared" si="5"/>
        <v>0</v>
      </c>
      <c r="T21" s="9"/>
      <c r="U21" s="12"/>
    </row>
    <row r="22" spans="2:21" x14ac:dyDescent="0.2">
      <c r="B22" s="39">
        <v>43268</v>
      </c>
      <c r="C22" s="44"/>
      <c r="D22" s="9"/>
      <c r="E22" s="9"/>
      <c r="F22" s="9"/>
      <c r="G22" s="71">
        <f t="shared" si="0"/>
        <v>0</v>
      </c>
      <c r="H22" s="9"/>
      <c r="I22" s="11"/>
      <c r="J22" s="47"/>
      <c r="K22" s="72">
        <f t="shared" si="1"/>
        <v>0</v>
      </c>
      <c r="L22" s="72" t="e">
        <f t="shared" si="2"/>
        <v>#DIV/0!</v>
      </c>
      <c r="M22" s="47"/>
      <c r="N22" s="72">
        <f t="shared" si="3"/>
        <v>0</v>
      </c>
      <c r="O22" s="47"/>
      <c r="P22" s="48"/>
      <c r="Q22" s="71">
        <f t="shared" si="4"/>
        <v>0</v>
      </c>
      <c r="R22" s="9"/>
      <c r="S22" s="71">
        <f t="shared" si="5"/>
        <v>0</v>
      </c>
      <c r="T22" s="9"/>
      <c r="U22" s="12"/>
    </row>
    <row r="23" spans="2:21" x14ac:dyDescent="0.2">
      <c r="B23" s="39">
        <v>43269</v>
      </c>
      <c r="C23" s="44"/>
      <c r="D23" s="9"/>
      <c r="E23" s="9"/>
      <c r="F23" s="9"/>
      <c r="G23" s="71">
        <f t="shared" si="0"/>
        <v>0</v>
      </c>
      <c r="H23" s="9"/>
      <c r="I23" s="11"/>
      <c r="J23" s="47"/>
      <c r="K23" s="72">
        <f t="shared" si="1"/>
        <v>0</v>
      </c>
      <c r="L23" s="72" t="e">
        <f t="shared" si="2"/>
        <v>#DIV/0!</v>
      </c>
      <c r="M23" s="47"/>
      <c r="N23" s="72">
        <f t="shared" si="3"/>
        <v>0</v>
      </c>
      <c r="O23" s="47"/>
      <c r="P23" s="48"/>
      <c r="Q23" s="71">
        <f t="shared" si="4"/>
        <v>0</v>
      </c>
      <c r="R23" s="9"/>
      <c r="S23" s="71">
        <f t="shared" si="5"/>
        <v>0</v>
      </c>
      <c r="T23" s="9"/>
      <c r="U23" s="12"/>
    </row>
    <row r="24" spans="2:21" x14ac:dyDescent="0.2">
      <c r="B24" s="39">
        <v>43270</v>
      </c>
      <c r="C24" s="44"/>
      <c r="D24" s="9"/>
      <c r="E24" s="9"/>
      <c r="F24" s="9"/>
      <c r="G24" s="71">
        <f t="shared" si="0"/>
        <v>0</v>
      </c>
      <c r="H24" s="9"/>
      <c r="I24" s="11"/>
      <c r="J24" s="47"/>
      <c r="K24" s="72">
        <f t="shared" si="1"/>
        <v>0</v>
      </c>
      <c r="L24" s="72" t="e">
        <f t="shared" si="2"/>
        <v>#DIV/0!</v>
      </c>
      <c r="M24" s="47"/>
      <c r="N24" s="72">
        <f t="shared" si="3"/>
        <v>0</v>
      </c>
      <c r="O24" s="47"/>
      <c r="P24" s="48"/>
      <c r="Q24" s="71">
        <f t="shared" si="4"/>
        <v>0</v>
      </c>
      <c r="R24" s="9"/>
      <c r="S24" s="71">
        <f t="shared" si="5"/>
        <v>0</v>
      </c>
      <c r="T24" s="9"/>
      <c r="U24" s="12"/>
    </row>
    <row r="25" spans="2:21" x14ac:dyDescent="0.2">
      <c r="B25" s="39">
        <v>43271</v>
      </c>
      <c r="C25" s="44"/>
      <c r="D25" s="9"/>
      <c r="E25" s="9"/>
      <c r="F25" s="9"/>
      <c r="G25" s="71">
        <f t="shared" si="0"/>
        <v>0</v>
      </c>
      <c r="H25" s="9"/>
      <c r="I25" s="11"/>
      <c r="J25" s="47"/>
      <c r="K25" s="72">
        <f t="shared" si="1"/>
        <v>0</v>
      </c>
      <c r="L25" s="72" t="e">
        <f t="shared" si="2"/>
        <v>#DIV/0!</v>
      </c>
      <c r="M25" s="47"/>
      <c r="N25" s="72">
        <f t="shared" si="3"/>
        <v>0</v>
      </c>
      <c r="O25" s="47"/>
      <c r="P25" s="48"/>
      <c r="Q25" s="71">
        <f t="shared" si="4"/>
        <v>0</v>
      </c>
      <c r="R25" s="9"/>
      <c r="S25" s="71">
        <f t="shared" si="5"/>
        <v>0</v>
      </c>
      <c r="T25" s="9"/>
      <c r="U25" s="12"/>
    </row>
    <row r="26" spans="2:21" x14ac:dyDescent="0.2">
      <c r="B26" s="39">
        <v>43272</v>
      </c>
      <c r="C26" s="44"/>
      <c r="D26" s="9"/>
      <c r="E26" s="9"/>
      <c r="F26" s="9"/>
      <c r="G26" s="71">
        <f t="shared" si="0"/>
        <v>0</v>
      </c>
      <c r="H26" s="9"/>
      <c r="I26" s="11"/>
      <c r="J26" s="47"/>
      <c r="K26" s="72">
        <f t="shared" si="1"/>
        <v>0</v>
      </c>
      <c r="L26" s="72" t="e">
        <f t="shared" si="2"/>
        <v>#DIV/0!</v>
      </c>
      <c r="M26" s="47"/>
      <c r="N26" s="72">
        <f t="shared" si="3"/>
        <v>0</v>
      </c>
      <c r="O26" s="47"/>
      <c r="P26" s="48"/>
      <c r="Q26" s="71">
        <f t="shared" si="4"/>
        <v>0</v>
      </c>
      <c r="R26" s="9"/>
      <c r="S26" s="71">
        <f t="shared" si="5"/>
        <v>0</v>
      </c>
      <c r="T26" s="9"/>
      <c r="U26" s="12"/>
    </row>
    <row r="27" spans="2:21" x14ac:dyDescent="0.2">
      <c r="B27" s="39">
        <v>43273</v>
      </c>
      <c r="C27" s="44"/>
      <c r="D27" s="9"/>
      <c r="E27" s="9"/>
      <c r="F27" s="9"/>
      <c r="G27" s="71">
        <f t="shared" si="0"/>
        <v>0</v>
      </c>
      <c r="H27" s="9"/>
      <c r="I27" s="11"/>
      <c r="J27" s="47"/>
      <c r="K27" s="72">
        <f t="shared" si="1"/>
        <v>0</v>
      </c>
      <c r="L27" s="72" t="e">
        <f t="shared" si="2"/>
        <v>#DIV/0!</v>
      </c>
      <c r="M27" s="47"/>
      <c r="N27" s="72">
        <f t="shared" si="3"/>
        <v>0</v>
      </c>
      <c r="O27" s="47"/>
      <c r="P27" s="48"/>
      <c r="Q27" s="71">
        <f t="shared" si="4"/>
        <v>0</v>
      </c>
      <c r="R27" s="9"/>
      <c r="S27" s="71">
        <f t="shared" si="5"/>
        <v>0</v>
      </c>
      <c r="T27" s="9"/>
      <c r="U27" s="12"/>
    </row>
    <row r="28" spans="2:21" x14ac:dyDescent="0.2">
      <c r="B28" s="39">
        <v>43274</v>
      </c>
      <c r="C28" s="44"/>
      <c r="D28" s="9"/>
      <c r="E28" s="9"/>
      <c r="F28" s="9"/>
      <c r="G28" s="71">
        <f t="shared" si="0"/>
        <v>0</v>
      </c>
      <c r="H28" s="9"/>
      <c r="I28" s="11"/>
      <c r="J28" s="47"/>
      <c r="K28" s="72">
        <f t="shared" si="1"/>
        <v>0</v>
      </c>
      <c r="L28" s="72" t="e">
        <f t="shared" si="2"/>
        <v>#DIV/0!</v>
      </c>
      <c r="M28" s="47"/>
      <c r="N28" s="72">
        <f t="shared" si="3"/>
        <v>0</v>
      </c>
      <c r="O28" s="47"/>
      <c r="P28" s="48"/>
      <c r="Q28" s="71">
        <f t="shared" si="4"/>
        <v>0</v>
      </c>
      <c r="R28" s="9"/>
      <c r="S28" s="71">
        <f t="shared" si="5"/>
        <v>0</v>
      </c>
      <c r="T28" s="9"/>
      <c r="U28" s="12"/>
    </row>
    <row r="29" spans="2:21" x14ac:dyDescent="0.2">
      <c r="B29" s="39">
        <v>43275</v>
      </c>
      <c r="C29" s="44"/>
      <c r="D29" s="9"/>
      <c r="E29" s="9"/>
      <c r="F29" s="9"/>
      <c r="G29" s="71">
        <f t="shared" si="0"/>
        <v>0</v>
      </c>
      <c r="H29" s="9"/>
      <c r="I29" s="11"/>
      <c r="J29" s="47"/>
      <c r="K29" s="72">
        <f t="shared" si="1"/>
        <v>0</v>
      </c>
      <c r="L29" s="72" t="e">
        <f t="shared" si="2"/>
        <v>#DIV/0!</v>
      </c>
      <c r="M29" s="47"/>
      <c r="N29" s="72">
        <f t="shared" si="3"/>
        <v>0</v>
      </c>
      <c r="O29" s="47"/>
      <c r="P29" s="48"/>
      <c r="Q29" s="71">
        <f t="shared" si="4"/>
        <v>0</v>
      </c>
      <c r="R29" s="9"/>
      <c r="S29" s="71">
        <f t="shared" si="5"/>
        <v>0</v>
      </c>
      <c r="T29" s="9"/>
      <c r="U29" s="12"/>
    </row>
    <row r="30" spans="2:21" x14ac:dyDescent="0.2">
      <c r="B30" s="39">
        <v>43276</v>
      </c>
      <c r="C30" s="44"/>
      <c r="D30" s="9"/>
      <c r="E30" s="9"/>
      <c r="F30" s="9"/>
      <c r="G30" s="71">
        <f t="shared" si="0"/>
        <v>0</v>
      </c>
      <c r="H30" s="9"/>
      <c r="I30" s="11"/>
      <c r="J30" s="47"/>
      <c r="K30" s="72">
        <f t="shared" si="1"/>
        <v>0</v>
      </c>
      <c r="L30" s="72" t="e">
        <f t="shared" si="2"/>
        <v>#DIV/0!</v>
      </c>
      <c r="M30" s="47"/>
      <c r="N30" s="72">
        <f t="shared" si="3"/>
        <v>0</v>
      </c>
      <c r="O30" s="47"/>
      <c r="P30" s="48"/>
      <c r="Q30" s="71">
        <f t="shared" si="4"/>
        <v>0</v>
      </c>
      <c r="R30" s="9"/>
      <c r="S30" s="71">
        <f t="shared" si="5"/>
        <v>0</v>
      </c>
      <c r="T30" s="9"/>
      <c r="U30" s="12"/>
    </row>
    <row r="31" spans="2:21" x14ac:dyDescent="0.2">
      <c r="B31" s="39">
        <v>43277</v>
      </c>
      <c r="C31" s="44"/>
      <c r="D31" s="9"/>
      <c r="E31" s="9"/>
      <c r="F31" s="9"/>
      <c r="G31" s="71">
        <f t="shared" si="0"/>
        <v>0</v>
      </c>
      <c r="H31" s="9"/>
      <c r="I31" s="11"/>
      <c r="J31" s="47"/>
      <c r="K31" s="72">
        <f t="shared" si="1"/>
        <v>0</v>
      </c>
      <c r="L31" s="72" t="e">
        <f t="shared" si="2"/>
        <v>#DIV/0!</v>
      </c>
      <c r="M31" s="47"/>
      <c r="N31" s="72">
        <f t="shared" si="3"/>
        <v>0</v>
      </c>
      <c r="O31" s="47"/>
      <c r="P31" s="48"/>
      <c r="Q31" s="71">
        <f t="shared" si="4"/>
        <v>0</v>
      </c>
      <c r="R31" s="9"/>
      <c r="S31" s="71">
        <f t="shared" si="5"/>
        <v>0</v>
      </c>
      <c r="T31" s="9"/>
      <c r="U31" s="12"/>
    </row>
    <row r="32" spans="2:21" x14ac:dyDescent="0.2">
      <c r="B32" s="39">
        <v>43278</v>
      </c>
      <c r="C32" s="44"/>
      <c r="D32" s="9"/>
      <c r="E32" s="9"/>
      <c r="F32" s="9"/>
      <c r="G32" s="71">
        <f t="shared" si="0"/>
        <v>0</v>
      </c>
      <c r="H32" s="9"/>
      <c r="I32" s="11"/>
      <c r="J32" s="47"/>
      <c r="K32" s="72">
        <f t="shared" si="1"/>
        <v>0</v>
      </c>
      <c r="L32" s="72" t="e">
        <f t="shared" si="2"/>
        <v>#DIV/0!</v>
      </c>
      <c r="M32" s="47"/>
      <c r="N32" s="72">
        <f t="shared" si="3"/>
        <v>0</v>
      </c>
      <c r="O32" s="47"/>
      <c r="P32" s="48"/>
      <c r="Q32" s="71">
        <f t="shared" si="4"/>
        <v>0</v>
      </c>
      <c r="R32" s="9"/>
      <c r="S32" s="71">
        <f t="shared" si="5"/>
        <v>0</v>
      </c>
      <c r="T32" s="9"/>
      <c r="U32" s="12"/>
    </row>
    <row r="33" spans="2:21" x14ac:dyDescent="0.2">
      <c r="B33" s="39">
        <v>43279</v>
      </c>
      <c r="C33" s="44"/>
      <c r="D33" s="9"/>
      <c r="E33" s="9"/>
      <c r="F33" s="9"/>
      <c r="G33" s="71">
        <f t="shared" si="0"/>
        <v>0</v>
      </c>
      <c r="H33" s="9"/>
      <c r="I33" s="11"/>
      <c r="J33" s="47"/>
      <c r="K33" s="72">
        <f t="shared" si="1"/>
        <v>0</v>
      </c>
      <c r="L33" s="72" t="e">
        <f t="shared" si="2"/>
        <v>#DIV/0!</v>
      </c>
      <c r="M33" s="47"/>
      <c r="N33" s="72">
        <f t="shared" si="3"/>
        <v>0</v>
      </c>
      <c r="O33" s="47"/>
      <c r="P33" s="48"/>
      <c r="Q33" s="71">
        <f t="shared" si="4"/>
        <v>0</v>
      </c>
      <c r="R33" s="9"/>
      <c r="S33" s="71">
        <f t="shared" si="5"/>
        <v>0</v>
      </c>
      <c r="T33" s="9"/>
      <c r="U33" s="12"/>
    </row>
    <row r="34" spans="2:21" x14ac:dyDescent="0.2">
      <c r="B34" s="39">
        <v>43280</v>
      </c>
      <c r="C34" s="44"/>
      <c r="D34" s="9"/>
      <c r="E34" s="9"/>
      <c r="F34" s="9"/>
      <c r="G34" s="71">
        <f t="shared" si="0"/>
        <v>0</v>
      </c>
      <c r="H34" s="9"/>
      <c r="I34" s="11"/>
      <c r="J34" s="47"/>
      <c r="K34" s="72">
        <f t="shared" si="1"/>
        <v>0</v>
      </c>
      <c r="L34" s="72" t="e">
        <f t="shared" si="2"/>
        <v>#DIV/0!</v>
      </c>
      <c r="M34" s="47"/>
      <c r="N34" s="72">
        <f t="shared" si="3"/>
        <v>0</v>
      </c>
      <c r="O34" s="47"/>
      <c r="P34" s="48"/>
      <c r="Q34" s="71">
        <f t="shared" si="4"/>
        <v>0</v>
      </c>
      <c r="R34" s="9"/>
      <c r="S34" s="71">
        <f t="shared" si="5"/>
        <v>0</v>
      </c>
      <c r="T34" s="9"/>
      <c r="U34" s="12"/>
    </row>
    <row r="35" spans="2:21" x14ac:dyDescent="0.2">
      <c r="B35" s="39">
        <v>43281</v>
      </c>
      <c r="C35" s="44"/>
      <c r="D35" s="9"/>
      <c r="E35" s="9"/>
      <c r="F35" s="9"/>
      <c r="G35" s="71">
        <f t="shared" si="0"/>
        <v>0</v>
      </c>
      <c r="H35" s="9"/>
      <c r="I35" s="11"/>
      <c r="J35" s="47"/>
      <c r="K35" s="72">
        <f t="shared" si="1"/>
        <v>0</v>
      </c>
      <c r="L35" s="72" t="e">
        <f t="shared" si="2"/>
        <v>#DIV/0!</v>
      </c>
      <c r="M35" s="47"/>
      <c r="N35" s="72">
        <f t="shared" si="3"/>
        <v>0</v>
      </c>
      <c r="O35" s="47"/>
      <c r="P35" s="48"/>
      <c r="Q35" s="71">
        <f t="shared" si="4"/>
        <v>0</v>
      </c>
      <c r="R35" s="9"/>
      <c r="S35" s="71">
        <f t="shared" si="5"/>
        <v>0</v>
      </c>
      <c r="T35" s="9"/>
      <c r="U35" s="12"/>
    </row>
    <row r="36" spans="2:21" x14ac:dyDescent="0.2">
      <c r="B36" s="39"/>
      <c r="C36" s="44"/>
      <c r="D36" s="9"/>
      <c r="E36" s="9"/>
      <c r="F36" s="9"/>
      <c r="G36" s="71">
        <f t="shared" si="0"/>
        <v>0</v>
      </c>
      <c r="H36" s="9"/>
      <c r="I36" s="11"/>
      <c r="J36" s="47"/>
      <c r="K36" s="72">
        <f t="shared" si="1"/>
        <v>0</v>
      </c>
      <c r="L36" s="72" t="e">
        <f t="shared" si="2"/>
        <v>#DIV/0!</v>
      </c>
      <c r="M36" s="47"/>
      <c r="N36" s="72">
        <f t="shared" si="3"/>
        <v>0</v>
      </c>
      <c r="O36" s="47"/>
      <c r="P36" s="48"/>
      <c r="Q36" s="71">
        <f t="shared" si="4"/>
        <v>0</v>
      </c>
      <c r="R36" s="9"/>
      <c r="S36" s="71">
        <f t="shared" si="5"/>
        <v>0</v>
      </c>
      <c r="T36" s="9"/>
      <c r="U36" s="12"/>
    </row>
    <row r="37" spans="2:21" x14ac:dyDescent="0.2">
      <c r="B37" s="49"/>
      <c r="C37" s="50"/>
      <c r="D37" s="51"/>
      <c r="E37" s="51"/>
      <c r="F37" s="51"/>
      <c r="G37" s="51"/>
      <c r="H37" s="51"/>
      <c r="I37" s="52"/>
      <c r="J37" s="53"/>
      <c r="K37" s="53"/>
      <c r="L37" s="53"/>
      <c r="M37" s="53"/>
      <c r="N37" s="53"/>
      <c r="O37" s="53"/>
      <c r="P37" s="54"/>
      <c r="Q37" s="51"/>
      <c r="R37" s="51"/>
      <c r="S37" s="51"/>
      <c r="T37" s="51"/>
      <c r="U37" s="12"/>
    </row>
    <row r="38" spans="2:21" x14ac:dyDescent="0.2">
      <c r="B38" s="1"/>
      <c r="C38" s="50"/>
      <c r="D38" s="60"/>
      <c r="E38" s="60"/>
      <c r="F38" s="60"/>
      <c r="G38" s="60"/>
      <c r="H38" s="62"/>
      <c r="I38" s="63"/>
      <c r="J38" s="64"/>
      <c r="K38" s="64"/>
      <c r="L38" s="64"/>
      <c r="M38" s="64"/>
      <c r="N38" s="64"/>
      <c r="O38" s="64"/>
      <c r="P38" s="65"/>
      <c r="Q38" s="60"/>
      <c r="R38" s="60"/>
      <c r="S38" s="60"/>
      <c r="T38" s="62"/>
      <c r="U38" s="52"/>
    </row>
    <row r="39" spans="2:21" ht="15.75" thickBot="1" x14ac:dyDescent="0.25">
      <c r="B39" s="1"/>
      <c r="C39" s="50"/>
      <c r="D39" s="66">
        <f t="shared" ref="D39:S39" si="6">SUM(D6:D36)</f>
        <v>0</v>
      </c>
      <c r="E39" s="66">
        <f t="shared" si="6"/>
        <v>0</v>
      </c>
      <c r="F39" s="66"/>
      <c r="G39" s="66">
        <f t="shared" si="6"/>
        <v>0</v>
      </c>
      <c r="H39" s="68"/>
      <c r="I39" s="69"/>
      <c r="J39" s="66">
        <f t="shared" si="6"/>
        <v>0</v>
      </c>
      <c r="K39" s="66"/>
      <c r="L39" s="66" t="e">
        <f>SUM(L6:L36)</f>
        <v>#DIV/0!</v>
      </c>
      <c r="M39" s="66"/>
      <c r="N39" s="66"/>
      <c r="O39" s="66"/>
      <c r="P39" s="70"/>
      <c r="Q39" s="66">
        <f t="shared" si="6"/>
        <v>0</v>
      </c>
      <c r="R39" s="66">
        <f t="shared" si="6"/>
        <v>0</v>
      </c>
      <c r="S39" s="66">
        <f t="shared" si="6"/>
        <v>0</v>
      </c>
      <c r="T39" s="68"/>
      <c r="U39" s="59"/>
    </row>
    <row r="40" spans="2:21" ht="15.75" thickTop="1" x14ac:dyDescent="0.2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AN40"/>
  <sheetViews>
    <sheetView topLeftCell="P1" workbookViewId="0">
      <selection activeCell="AP12" sqref="AP12"/>
    </sheetView>
  </sheetViews>
  <sheetFormatPr defaultRowHeight="15" x14ac:dyDescent="0.2"/>
  <cols>
    <col min="3" max="3" width="1.61328125" customWidth="1"/>
    <col min="5" max="5" width="11.1640625" customWidth="1"/>
    <col min="7" max="7" width="10.0859375" customWidth="1"/>
    <col min="8" max="8" width="14.390625" customWidth="1"/>
    <col min="9" max="9" width="1.61328125" customWidth="1"/>
    <col min="10" max="10" width="11.703125" customWidth="1"/>
    <col min="11" max="12" width="10.625" style="1" customWidth="1"/>
    <col min="13" max="13" width="13.5859375" style="1" customWidth="1"/>
    <col min="14" max="14" width="11.703125" style="1" customWidth="1"/>
    <col min="15" max="16" width="10.76171875" style="1" customWidth="1"/>
    <col min="17" max="17" width="13.5859375" customWidth="1"/>
    <col min="18" max="18" width="1.74609375" customWidth="1"/>
    <col min="19" max="19" width="9.28125" customWidth="1"/>
    <col min="20" max="20" width="9.28125" style="1" customWidth="1"/>
    <col min="21" max="21" width="11.56640625" style="1" customWidth="1"/>
    <col min="22" max="23" width="12.10546875" style="1" customWidth="1"/>
    <col min="24" max="24" width="9.55078125" style="1" customWidth="1"/>
    <col min="25" max="26" width="8.609375" style="1" customWidth="1"/>
    <col min="27" max="27" width="11.02734375" style="1" customWidth="1"/>
    <col min="28" max="29" width="13.5859375" style="1" customWidth="1"/>
    <col min="30" max="30" width="2.015625" customWidth="1"/>
    <col min="31" max="31" width="10.76171875" style="1" customWidth="1"/>
    <col min="32" max="32" width="9.28125" style="1" customWidth="1"/>
    <col min="33" max="33" width="11.56640625" style="1" customWidth="1"/>
    <col min="34" max="35" width="12.10546875" style="1" customWidth="1"/>
    <col min="36" max="36" width="9.55078125" style="1" customWidth="1"/>
    <col min="37" max="37" width="11.02734375" style="1" customWidth="1"/>
    <col min="38" max="39" width="13.5859375" style="1" customWidth="1"/>
    <col min="40" max="40" width="1.8828125" customWidth="1"/>
  </cols>
  <sheetData>
    <row r="2" spans="2:40" ht="18.75" x14ac:dyDescent="0.25">
      <c r="B2" s="28" t="s">
        <v>185</v>
      </c>
      <c r="C2" s="35"/>
      <c r="D2" s="2"/>
      <c r="E2" s="2"/>
      <c r="F2" s="2"/>
      <c r="G2" s="2"/>
      <c r="H2" s="2"/>
      <c r="I2" s="1"/>
      <c r="J2" s="1"/>
      <c r="Q2" s="1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E2" s="2"/>
      <c r="AF2" s="2"/>
      <c r="AG2" s="2"/>
      <c r="AH2" s="2"/>
      <c r="AI2" s="2"/>
      <c r="AJ2" s="2"/>
      <c r="AK2" s="2"/>
      <c r="AL2" s="2"/>
      <c r="AM2" s="2"/>
    </row>
    <row r="3" spans="2:40" x14ac:dyDescent="0.2">
      <c r="B3" s="1"/>
      <c r="C3" s="32"/>
      <c r="D3" s="55" t="s">
        <v>57</v>
      </c>
      <c r="E3" s="55"/>
      <c r="F3" s="55"/>
      <c r="G3" s="56"/>
      <c r="H3" s="56"/>
      <c r="I3" s="57"/>
      <c r="J3" s="27" t="s">
        <v>186</v>
      </c>
      <c r="K3" s="27"/>
      <c r="L3" s="27"/>
      <c r="M3" s="27"/>
      <c r="N3" s="27"/>
      <c r="O3" s="27"/>
      <c r="P3" s="27"/>
      <c r="Q3" s="58"/>
      <c r="R3" s="57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12"/>
      <c r="AE3" s="56"/>
      <c r="AF3" s="56"/>
      <c r="AG3" s="56"/>
      <c r="AH3" s="56"/>
      <c r="AI3" s="56"/>
      <c r="AJ3" s="56"/>
      <c r="AK3" s="56"/>
      <c r="AL3" s="56"/>
      <c r="AM3" s="56"/>
      <c r="AN3" s="12"/>
    </row>
    <row r="4" spans="2:40" ht="68.25" x14ac:dyDescent="0.2">
      <c r="B4" s="3"/>
      <c r="C4" s="33"/>
      <c r="D4" s="41" t="s">
        <v>67</v>
      </c>
      <c r="E4" s="41" t="s">
        <v>62</v>
      </c>
      <c r="F4" s="41" t="s">
        <v>61</v>
      </c>
      <c r="G4" s="41" t="s">
        <v>51</v>
      </c>
      <c r="H4" s="41" t="s">
        <v>68</v>
      </c>
      <c r="I4" s="46"/>
      <c r="J4" s="19" t="s">
        <v>71</v>
      </c>
      <c r="K4" s="19" t="s">
        <v>72</v>
      </c>
      <c r="L4" s="19" t="s">
        <v>51</v>
      </c>
      <c r="M4" s="41" t="s">
        <v>68</v>
      </c>
      <c r="N4" s="19" t="s">
        <v>73</v>
      </c>
      <c r="O4" s="19" t="s">
        <v>74</v>
      </c>
      <c r="P4" s="19" t="s">
        <v>51</v>
      </c>
      <c r="Q4" s="41" t="s">
        <v>68</v>
      </c>
      <c r="R4" s="45"/>
      <c r="S4" s="41" t="s">
        <v>75</v>
      </c>
      <c r="T4" s="41" t="s">
        <v>76</v>
      </c>
      <c r="U4" s="41" t="s">
        <v>77</v>
      </c>
      <c r="V4" s="41" t="s">
        <v>78</v>
      </c>
      <c r="W4" s="41" t="s">
        <v>81</v>
      </c>
      <c r="X4" s="41" t="s">
        <v>82</v>
      </c>
      <c r="Y4" s="41" t="s">
        <v>83</v>
      </c>
      <c r="Z4" s="41" t="s">
        <v>84</v>
      </c>
      <c r="AA4" s="41" t="s">
        <v>79</v>
      </c>
      <c r="AB4" s="41" t="s">
        <v>80</v>
      </c>
      <c r="AC4" s="41" t="s">
        <v>85</v>
      </c>
      <c r="AD4" s="12"/>
      <c r="AE4" s="41" t="s">
        <v>86</v>
      </c>
      <c r="AF4" s="41" t="s">
        <v>87</v>
      </c>
      <c r="AG4" s="41" t="s">
        <v>88</v>
      </c>
      <c r="AH4" s="41" t="s">
        <v>89</v>
      </c>
      <c r="AI4" s="41" t="s">
        <v>90</v>
      </c>
      <c r="AJ4" s="41" t="s">
        <v>91</v>
      </c>
      <c r="AK4" s="41" t="s">
        <v>92</v>
      </c>
      <c r="AL4" s="41" t="s">
        <v>93</v>
      </c>
      <c r="AM4" s="41" t="s">
        <v>94</v>
      </c>
      <c r="AN4" s="12"/>
    </row>
    <row r="5" spans="2:40" x14ac:dyDescent="0.2">
      <c r="B5" s="13" t="s">
        <v>37</v>
      </c>
      <c r="C5" s="33"/>
      <c r="D5" s="9"/>
      <c r="E5" s="9"/>
      <c r="F5" s="9"/>
      <c r="G5" s="71">
        <f>E5-D5</f>
        <v>0</v>
      </c>
      <c r="H5" s="9"/>
      <c r="I5" s="11"/>
      <c r="J5" s="47"/>
      <c r="K5" s="47"/>
      <c r="L5" s="72">
        <f>J5-K5</f>
        <v>0</v>
      </c>
      <c r="M5" s="47"/>
      <c r="N5" s="47"/>
      <c r="O5" s="47"/>
      <c r="P5" s="72">
        <f>N5-O5</f>
        <v>0</v>
      </c>
      <c r="Q5" s="47"/>
      <c r="R5" s="48"/>
      <c r="S5" s="9"/>
      <c r="T5" s="9"/>
      <c r="U5" s="9"/>
      <c r="V5" s="9"/>
      <c r="W5" s="9"/>
      <c r="X5" s="71">
        <f>W5*50</f>
        <v>0</v>
      </c>
      <c r="Y5" s="9"/>
      <c r="Z5" s="71">
        <f>Y5*30</f>
        <v>0</v>
      </c>
      <c r="AA5" s="71">
        <f>S5+U5-W5-Y5</f>
        <v>0</v>
      </c>
      <c r="AB5" s="71">
        <f>T5+V5-X5-Z5</f>
        <v>0</v>
      </c>
      <c r="AC5" s="71">
        <f>W5+Y5</f>
        <v>0</v>
      </c>
      <c r="AD5" s="12"/>
      <c r="AE5" s="9"/>
      <c r="AF5" s="71">
        <f>AE5*50</f>
        <v>0</v>
      </c>
      <c r="AG5" s="71">
        <f>N5</f>
        <v>0</v>
      </c>
      <c r="AH5" s="71">
        <f>AG5*50</f>
        <v>0</v>
      </c>
      <c r="AI5" s="9"/>
      <c r="AJ5" s="71">
        <f>AI5*50</f>
        <v>0</v>
      </c>
      <c r="AK5" s="71">
        <f>AE5+AG5-AI5</f>
        <v>0</v>
      </c>
      <c r="AL5" s="71">
        <f>AK5*50</f>
        <v>0</v>
      </c>
      <c r="AM5" s="71">
        <f>AI5</f>
        <v>0</v>
      </c>
      <c r="AN5" s="12"/>
    </row>
    <row r="6" spans="2:40" x14ac:dyDescent="0.2">
      <c r="B6" s="36">
        <v>43252</v>
      </c>
      <c r="C6" s="44"/>
      <c r="D6" s="9"/>
      <c r="E6" s="9"/>
      <c r="F6" s="9"/>
      <c r="G6" s="71">
        <f t="shared" ref="G6:G36" si="0">E6-D6</f>
        <v>0</v>
      </c>
      <c r="H6" s="9"/>
      <c r="I6" s="11"/>
      <c r="J6" s="47"/>
      <c r="K6" s="47"/>
      <c r="L6" s="72">
        <f t="shared" ref="L6:L36" si="1">J6-K6</f>
        <v>0</v>
      </c>
      <c r="M6" s="47"/>
      <c r="N6" s="47"/>
      <c r="O6" s="47"/>
      <c r="P6" s="72">
        <f t="shared" ref="P6:P36" si="2">N6-O6</f>
        <v>0</v>
      </c>
      <c r="Q6" s="47"/>
      <c r="R6" s="48"/>
      <c r="S6" s="9"/>
      <c r="T6" s="9"/>
      <c r="U6" s="9"/>
      <c r="V6" s="9"/>
      <c r="W6" s="9"/>
      <c r="X6" s="71">
        <f t="shared" ref="X6:X36" si="3">W6*50</f>
        <v>0</v>
      </c>
      <c r="Y6" s="9"/>
      <c r="Z6" s="71">
        <f t="shared" ref="Z6:Z36" si="4">Y6*30</f>
        <v>0</v>
      </c>
      <c r="AA6" s="71">
        <f t="shared" ref="AA6:AA36" si="5">S6+U6-W6-Y6</f>
        <v>0</v>
      </c>
      <c r="AB6" s="71">
        <f t="shared" ref="AB6:AB36" si="6">T6+V6-X6-Z6</f>
        <v>0</v>
      </c>
      <c r="AC6" s="71">
        <f t="shared" ref="AC6:AC36" si="7">W6+Y6</f>
        <v>0</v>
      </c>
      <c r="AD6" s="12"/>
      <c r="AE6" s="9"/>
      <c r="AF6" s="71">
        <f t="shared" ref="AF6:AF36" si="8">AE6*50</f>
        <v>0</v>
      </c>
      <c r="AG6" s="71">
        <f t="shared" ref="AG6:AG36" si="9">N6</f>
        <v>0</v>
      </c>
      <c r="AH6" s="71">
        <f t="shared" ref="AH6:AH36" si="10">AG6*50</f>
        <v>0</v>
      </c>
      <c r="AI6" s="9"/>
      <c r="AJ6" s="71">
        <f t="shared" ref="AJ6:AJ36" si="11">AI6*50</f>
        <v>0</v>
      </c>
      <c r="AK6" s="71">
        <f t="shared" ref="AK6:AK36" si="12">AE6+AG6-AI6</f>
        <v>0</v>
      </c>
      <c r="AL6" s="71">
        <f t="shared" ref="AL6:AL36" si="13">AK6*50</f>
        <v>0</v>
      </c>
      <c r="AM6" s="71">
        <f t="shared" ref="AM6:AM36" si="14">AI6</f>
        <v>0</v>
      </c>
      <c r="AN6" s="12"/>
    </row>
    <row r="7" spans="2:40" x14ac:dyDescent="0.2">
      <c r="B7" s="39">
        <v>43253</v>
      </c>
      <c r="C7" s="44"/>
      <c r="D7" s="9"/>
      <c r="E7" s="9"/>
      <c r="F7" s="9"/>
      <c r="G7" s="71">
        <f t="shared" si="0"/>
        <v>0</v>
      </c>
      <c r="H7" s="9"/>
      <c r="I7" s="11"/>
      <c r="J7" s="47"/>
      <c r="K7" s="47"/>
      <c r="L7" s="72">
        <f t="shared" si="1"/>
        <v>0</v>
      </c>
      <c r="M7" s="47"/>
      <c r="N7" s="47"/>
      <c r="O7" s="47"/>
      <c r="P7" s="72">
        <f t="shared" si="2"/>
        <v>0</v>
      </c>
      <c r="Q7" s="47"/>
      <c r="R7" s="48"/>
      <c r="S7" s="9"/>
      <c r="T7" s="9"/>
      <c r="U7" s="9"/>
      <c r="V7" s="9"/>
      <c r="W7" s="9"/>
      <c r="X7" s="71">
        <f t="shared" si="3"/>
        <v>0</v>
      </c>
      <c r="Y7" s="9"/>
      <c r="Z7" s="71">
        <f t="shared" si="4"/>
        <v>0</v>
      </c>
      <c r="AA7" s="71">
        <f t="shared" si="5"/>
        <v>0</v>
      </c>
      <c r="AB7" s="71">
        <f t="shared" si="6"/>
        <v>0</v>
      </c>
      <c r="AC7" s="71">
        <f t="shared" si="7"/>
        <v>0</v>
      </c>
      <c r="AD7" s="12"/>
      <c r="AE7" s="9"/>
      <c r="AF7" s="71">
        <f t="shared" si="8"/>
        <v>0</v>
      </c>
      <c r="AG7" s="71">
        <f t="shared" si="9"/>
        <v>0</v>
      </c>
      <c r="AH7" s="71">
        <f t="shared" si="10"/>
        <v>0</v>
      </c>
      <c r="AI7" s="9"/>
      <c r="AJ7" s="71">
        <f t="shared" si="11"/>
        <v>0</v>
      </c>
      <c r="AK7" s="71">
        <f t="shared" si="12"/>
        <v>0</v>
      </c>
      <c r="AL7" s="71">
        <f t="shared" si="13"/>
        <v>0</v>
      </c>
      <c r="AM7" s="71">
        <f t="shared" si="14"/>
        <v>0</v>
      </c>
      <c r="AN7" s="12"/>
    </row>
    <row r="8" spans="2:40" x14ac:dyDescent="0.2">
      <c r="B8" s="39">
        <v>43254</v>
      </c>
      <c r="C8" s="44"/>
      <c r="D8" s="9"/>
      <c r="E8" s="9"/>
      <c r="F8" s="9"/>
      <c r="G8" s="71">
        <f t="shared" si="0"/>
        <v>0</v>
      </c>
      <c r="H8" s="9"/>
      <c r="I8" s="11"/>
      <c r="J8" s="47"/>
      <c r="K8" s="47"/>
      <c r="L8" s="72">
        <f t="shared" si="1"/>
        <v>0</v>
      </c>
      <c r="M8" s="47"/>
      <c r="N8" s="47"/>
      <c r="O8" s="47"/>
      <c r="P8" s="72">
        <f t="shared" si="2"/>
        <v>0</v>
      </c>
      <c r="Q8" s="47"/>
      <c r="R8" s="48"/>
      <c r="S8" s="9"/>
      <c r="T8" s="9"/>
      <c r="U8" s="9"/>
      <c r="V8" s="9"/>
      <c r="W8" s="9"/>
      <c r="X8" s="71">
        <f t="shared" si="3"/>
        <v>0</v>
      </c>
      <c r="Y8" s="9"/>
      <c r="Z8" s="71">
        <f t="shared" si="4"/>
        <v>0</v>
      </c>
      <c r="AA8" s="71">
        <f t="shared" si="5"/>
        <v>0</v>
      </c>
      <c r="AB8" s="71">
        <f t="shared" si="6"/>
        <v>0</v>
      </c>
      <c r="AC8" s="71">
        <f t="shared" si="7"/>
        <v>0</v>
      </c>
      <c r="AD8" s="12"/>
      <c r="AE8" s="9"/>
      <c r="AF8" s="71">
        <f t="shared" si="8"/>
        <v>0</v>
      </c>
      <c r="AG8" s="71">
        <f t="shared" si="9"/>
        <v>0</v>
      </c>
      <c r="AH8" s="71">
        <f t="shared" si="10"/>
        <v>0</v>
      </c>
      <c r="AI8" s="9"/>
      <c r="AJ8" s="71">
        <f t="shared" si="11"/>
        <v>0</v>
      </c>
      <c r="AK8" s="71">
        <f t="shared" si="12"/>
        <v>0</v>
      </c>
      <c r="AL8" s="71">
        <f t="shared" si="13"/>
        <v>0</v>
      </c>
      <c r="AM8" s="71">
        <f t="shared" si="14"/>
        <v>0</v>
      </c>
      <c r="AN8" s="12"/>
    </row>
    <row r="9" spans="2:40" x14ac:dyDescent="0.2">
      <c r="B9" s="39">
        <v>43255</v>
      </c>
      <c r="C9" s="44"/>
      <c r="D9" s="9"/>
      <c r="E9" s="9"/>
      <c r="F9" s="9"/>
      <c r="G9" s="71">
        <f t="shared" si="0"/>
        <v>0</v>
      </c>
      <c r="H9" s="9"/>
      <c r="I9" s="11"/>
      <c r="J9" s="47"/>
      <c r="K9" s="47"/>
      <c r="L9" s="72">
        <f t="shared" si="1"/>
        <v>0</v>
      </c>
      <c r="M9" s="47"/>
      <c r="N9" s="47"/>
      <c r="O9" s="47"/>
      <c r="P9" s="72">
        <f t="shared" si="2"/>
        <v>0</v>
      </c>
      <c r="Q9" s="47"/>
      <c r="R9" s="48"/>
      <c r="S9" s="9"/>
      <c r="T9" s="9"/>
      <c r="U9" s="9"/>
      <c r="V9" s="9"/>
      <c r="W9" s="9"/>
      <c r="X9" s="71">
        <f t="shared" si="3"/>
        <v>0</v>
      </c>
      <c r="Y9" s="9"/>
      <c r="Z9" s="71">
        <f t="shared" si="4"/>
        <v>0</v>
      </c>
      <c r="AA9" s="71">
        <f t="shared" si="5"/>
        <v>0</v>
      </c>
      <c r="AB9" s="71">
        <f t="shared" si="6"/>
        <v>0</v>
      </c>
      <c r="AC9" s="71">
        <f t="shared" si="7"/>
        <v>0</v>
      </c>
      <c r="AD9" s="12"/>
      <c r="AE9" s="9"/>
      <c r="AF9" s="71">
        <f t="shared" si="8"/>
        <v>0</v>
      </c>
      <c r="AG9" s="71">
        <f t="shared" si="9"/>
        <v>0</v>
      </c>
      <c r="AH9" s="71">
        <f t="shared" si="10"/>
        <v>0</v>
      </c>
      <c r="AI9" s="9"/>
      <c r="AJ9" s="71">
        <f t="shared" si="11"/>
        <v>0</v>
      </c>
      <c r="AK9" s="71">
        <f t="shared" si="12"/>
        <v>0</v>
      </c>
      <c r="AL9" s="71">
        <f t="shared" si="13"/>
        <v>0</v>
      </c>
      <c r="AM9" s="71">
        <f t="shared" si="14"/>
        <v>0</v>
      </c>
      <c r="AN9" s="12"/>
    </row>
    <row r="10" spans="2:40" x14ac:dyDescent="0.2">
      <c r="B10" s="39">
        <v>43256</v>
      </c>
      <c r="C10" s="44"/>
      <c r="D10" s="9"/>
      <c r="E10" s="9"/>
      <c r="F10" s="9"/>
      <c r="G10" s="71">
        <f t="shared" si="0"/>
        <v>0</v>
      </c>
      <c r="H10" s="9"/>
      <c r="I10" s="11"/>
      <c r="J10" s="47"/>
      <c r="K10" s="47"/>
      <c r="L10" s="72">
        <f t="shared" si="1"/>
        <v>0</v>
      </c>
      <c r="M10" s="47"/>
      <c r="N10" s="47"/>
      <c r="O10" s="47"/>
      <c r="P10" s="72">
        <f t="shared" si="2"/>
        <v>0</v>
      </c>
      <c r="Q10" s="47"/>
      <c r="R10" s="48"/>
      <c r="S10" s="9"/>
      <c r="T10" s="9"/>
      <c r="U10" s="9"/>
      <c r="V10" s="9"/>
      <c r="W10" s="9"/>
      <c r="X10" s="71">
        <f t="shared" si="3"/>
        <v>0</v>
      </c>
      <c r="Y10" s="9"/>
      <c r="Z10" s="71">
        <f t="shared" si="4"/>
        <v>0</v>
      </c>
      <c r="AA10" s="71">
        <f t="shared" si="5"/>
        <v>0</v>
      </c>
      <c r="AB10" s="71">
        <f t="shared" si="6"/>
        <v>0</v>
      </c>
      <c r="AC10" s="71">
        <f t="shared" si="7"/>
        <v>0</v>
      </c>
      <c r="AD10" s="12"/>
      <c r="AE10" s="9"/>
      <c r="AF10" s="71">
        <f t="shared" si="8"/>
        <v>0</v>
      </c>
      <c r="AG10" s="71">
        <f t="shared" si="9"/>
        <v>0</v>
      </c>
      <c r="AH10" s="71">
        <f t="shared" si="10"/>
        <v>0</v>
      </c>
      <c r="AI10" s="9"/>
      <c r="AJ10" s="71">
        <f t="shared" si="11"/>
        <v>0</v>
      </c>
      <c r="AK10" s="71">
        <f t="shared" si="12"/>
        <v>0</v>
      </c>
      <c r="AL10" s="71">
        <f t="shared" si="13"/>
        <v>0</v>
      </c>
      <c r="AM10" s="71">
        <f t="shared" si="14"/>
        <v>0</v>
      </c>
      <c r="AN10" s="12"/>
    </row>
    <row r="11" spans="2:40" x14ac:dyDescent="0.2">
      <c r="B11" s="39">
        <v>43257</v>
      </c>
      <c r="C11" s="44"/>
      <c r="D11" s="9"/>
      <c r="E11" s="9"/>
      <c r="F11" s="9"/>
      <c r="G11" s="71">
        <f t="shared" si="0"/>
        <v>0</v>
      </c>
      <c r="H11" s="9"/>
      <c r="I11" s="11"/>
      <c r="J11" s="47"/>
      <c r="K11" s="47"/>
      <c r="L11" s="72">
        <f t="shared" si="1"/>
        <v>0</v>
      </c>
      <c r="M11" s="47"/>
      <c r="N11" s="47"/>
      <c r="O11" s="47"/>
      <c r="P11" s="72">
        <f t="shared" si="2"/>
        <v>0</v>
      </c>
      <c r="Q11" s="47"/>
      <c r="R11" s="48"/>
      <c r="S11" s="9"/>
      <c r="T11" s="9"/>
      <c r="U11" s="9"/>
      <c r="V11" s="9"/>
      <c r="W11" s="9"/>
      <c r="X11" s="71">
        <f t="shared" si="3"/>
        <v>0</v>
      </c>
      <c r="Y11" s="9"/>
      <c r="Z11" s="71">
        <f t="shared" si="4"/>
        <v>0</v>
      </c>
      <c r="AA11" s="71">
        <f t="shared" si="5"/>
        <v>0</v>
      </c>
      <c r="AB11" s="71">
        <f t="shared" si="6"/>
        <v>0</v>
      </c>
      <c r="AC11" s="71">
        <f t="shared" si="7"/>
        <v>0</v>
      </c>
      <c r="AD11" s="12"/>
      <c r="AE11" s="9"/>
      <c r="AF11" s="71">
        <f t="shared" si="8"/>
        <v>0</v>
      </c>
      <c r="AG11" s="71">
        <f t="shared" si="9"/>
        <v>0</v>
      </c>
      <c r="AH11" s="71">
        <f t="shared" si="10"/>
        <v>0</v>
      </c>
      <c r="AI11" s="9"/>
      <c r="AJ11" s="71">
        <f t="shared" si="11"/>
        <v>0</v>
      </c>
      <c r="AK11" s="71">
        <f t="shared" si="12"/>
        <v>0</v>
      </c>
      <c r="AL11" s="71">
        <f t="shared" si="13"/>
        <v>0</v>
      </c>
      <c r="AM11" s="71">
        <f t="shared" si="14"/>
        <v>0</v>
      </c>
      <c r="AN11" s="12"/>
    </row>
    <row r="12" spans="2:40" x14ac:dyDescent="0.2">
      <c r="B12" s="39">
        <v>43258</v>
      </c>
      <c r="C12" s="44"/>
      <c r="D12" s="9"/>
      <c r="E12" s="9"/>
      <c r="F12" s="9"/>
      <c r="G12" s="71">
        <f t="shared" si="0"/>
        <v>0</v>
      </c>
      <c r="H12" s="9"/>
      <c r="I12" s="11"/>
      <c r="J12" s="47"/>
      <c r="K12" s="47"/>
      <c r="L12" s="72">
        <f t="shared" si="1"/>
        <v>0</v>
      </c>
      <c r="M12" s="47"/>
      <c r="N12" s="47"/>
      <c r="O12" s="47"/>
      <c r="P12" s="72">
        <f t="shared" si="2"/>
        <v>0</v>
      </c>
      <c r="Q12" s="47"/>
      <c r="R12" s="48"/>
      <c r="S12" s="9"/>
      <c r="T12" s="9"/>
      <c r="U12" s="9"/>
      <c r="V12" s="9"/>
      <c r="W12" s="9"/>
      <c r="X12" s="71">
        <f t="shared" si="3"/>
        <v>0</v>
      </c>
      <c r="Y12" s="9"/>
      <c r="Z12" s="71">
        <f t="shared" si="4"/>
        <v>0</v>
      </c>
      <c r="AA12" s="71">
        <f t="shared" si="5"/>
        <v>0</v>
      </c>
      <c r="AB12" s="71">
        <f t="shared" si="6"/>
        <v>0</v>
      </c>
      <c r="AC12" s="71">
        <f t="shared" si="7"/>
        <v>0</v>
      </c>
      <c r="AD12" s="12"/>
      <c r="AE12" s="9"/>
      <c r="AF12" s="71">
        <f t="shared" si="8"/>
        <v>0</v>
      </c>
      <c r="AG12" s="71">
        <f t="shared" si="9"/>
        <v>0</v>
      </c>
      <c r="AH12" s="71">
        <f t="shared" si="10"/>
        <v>0</v>
      </c>
      <c r="AI12" s="9"/>
      <c r="AJ12" s="71">
        <f t="shared" si="11"/>
        <v>0</v>
      </c>
      <c r="AK12" s="71">
        <f t="shared" si="12"/>
        <v>0</v>
      </c>
      <c r="AL12" s="71">
        <f t="shared" si="13"/>
        <v>0</v>
      </c>
      <c r="AM12" s="71">
        <f t="shared" si="14"/>
        <v>0</v>
      </c>
      <c r="AN12" s="12"/>
    </row>
    <row r="13" spans="2:40" x14ac:dyDescent="0.2">
      <c r="B13" s="39">
        <v>43259</v>
      </c>
      <c r="C13" s="44"/>
      <c r="D13" s="9"/>
      <c r="E13" s="9"/>
      <c r="F13" s="9"/>
      <c r="G13" s="71">
        <f t="shared" si="0"/>
        <v>0</v>
      </c>
      <c r="H13" s="9"/>
      <c r="I13" s="11"/>
      <c r="J13" s="47"/>
      <c r="K13" s="47"/>
      <c r="L13" s="72">
        <f t="shared" si="1"/>
        <v>0</v>
      </c>
      <c r="M13" s="47"/>
      <c r="N13" s="47"/>
      <c r="O13" s="47"/>
      <c r="P13" s="72">
        <f t="shared" si="2"/>
        <v>0</v>
      </c>
      <c r="Q13" s="47"/>
      <c r="R13" s="48"/>
      <c r="S13" s="9"/>
      <c r="T13" s="9"/>
      <c r="U13" s="9"/>
      <c r="V13" s="9"/>
      <c r="W13" s="9"/>
      <c r="X13" s="71">
        <f t="shared" si="3"/>
        <v>0</v>
      </c>
      <c r="Y13" s="9"/>
      <c r="Z13" s="71">
        <f t="shared" si="4"/>
        <v>0</v>
      </c>
      <c r="AA13" s="71">
        <f t="shared" si="5"/>
        <v>0</v>
      </c>
      <c r="AB13" s="71">
        <f t="shared" si="6"/>
        <v>0</v>
      </c>
      <c r="AC13" s="71">
        <f t="shared" si="7"/>
        <v>0</v>
      </c>
      <c r="AD13" s="12"/>
      <c r="AE13" s="9"/>
      <c r="AF13" s="71">
        <f t="shared" si="8"/>
        <v>0</v>
      </c>
      <c r="AG13" s="71">
        <f t="shared" si="9"/>
        <v>0</v>
      </c>
      <c r="AH13" s="71">
        <f t="shared" si="10"/>
        <v>0</v>
      </c>
      <c r="AI13" s="9"/>
      <c r="AJ13" s="71">
        <f t="shared" si="11"/>
        <v>0</v>
      </c>
      <c r="AK13" s="71">
        <f t="shared" si="12"/>
        <v>0</v>
      </c>
      <c r="AL13" s="71">
        <f t="shared" si="13"/>
        <v>0</v>
      </c>
      <c r="AM13" s="71">
        <f t="shared" si="14"/>
        <v>0</v>
      </c>
      <c r="AN13" s="12"/>
    </row>
    <row r="14" spans="2:40" x14ac:dyDescent="0.2">
      <c r="B14" s="39">
        <v>43260</v>
      </c>
      <c r="C14" s="44"/>
      <c r="D14" s="9"/>
      <c r="E14" s="9"/>
      <c r="F14" s="9"/>
      <c r="G14" s="71">
        <f t="shared" si="0"/>
        <v>0</v>
      </c>
      <c r="H14" s="9"/>
      <c r="I14" s="11"/>
      <c r="J14" s="47"/>
      <c r="K14" s="47"/>
      <c r="L14" s="72">
        <f t="shared" si="1"/>
        <v>0</v>
      </c>
      <c r="M14" s="47"/>
      <c r="N14" s="47"/>
      <c r="O14" s="47"/>
      <c r="P14" s="72">
        <f t="shared" si="2"/>
        <v>0</v>
      </c>
      <c r="Q14" s="47"/>
      <c r="R14" s="48"/>
      <c r="S14" s="9"/>
      <c r="T14" s="9"/>
      <c r="U14" s="9"/>
      <c r="V14" s="9"/>
      <c r="W14" s="9"/>
      <c r="X14" s="71">
        <f t="shared" si="3"/>
        <v>0</v>
      </c>
      <c r="Y14" s="9"/>
      <c r="Z14" s="71">
        <f t="shared" si="4"/>
        <v>0</v>
      </c>
      <c r="AA14" s="71">
        <f t="shared" si="5"/>
        <v>0</v>
      </c>
      <c r="AB14" s="71">
        <f t="shared" si="6"/>
        <v>0</v>
      </c>
      <c r="AC14" s="71">
        <f t="shared" si="7"/>
        <v>0</v>
      </c>
      <c r="AD14" s="12"/>
      <c r="AE14" s="9"/>
      <c r="AF14" s="71">
        <f t="shared" si="8"/>
        <v>0</v>
      </c>
      <c r="AG14" s="71">
        <f t="shared" si="9"/>
        <v>0</v>
      </c>
      <c r="AH14" s="71">
        <f t="shared" si="10"/>
        <v>0</v>
      </c>
      <c r="AI14" s="9"/>
      <c r="AJ14" s="71">
        <f t="shared" si="11"/>
        <v>0</v>
      </c>
      <c r="AK14" s="71">
        <f t="shared" si="12"/>
        <v>0</v>
      </c>
      <c r="AL14" s="71">
        <f t="shared" si="13"/>
        <v>0</v>
      </c>
      <c r="AM14" s="71">
        <f t="shared" si="14"/>
        <v>0</v>
      </c>
      <c r="AN14" s="12"/>
    </row>
    <row r="15" spans="2:40" x14ac:dyDescent="0.2">
      <c r="B15" s="39">
        <v>43261</v>
      </c>
      <c r="C15" s="44"/>
      <c r="D15" s="9"/>
      <c r="E15" s="9"/>
      <c r="F15" s="9"/>
      <c r="G15" s="71">
        <f t="shared" si="0"/>
        <v>0</v>
      </c>
      <c r="H15" s="9"/>
      <c r="I15" s="11"/>
      <c r="J15" s="47"/>
      <c r="K15" s="47"/>
      <c r="L15" s="72">
        <f t="shared" si="1"/>
        <v>0</v>
      </c>
      <c r="M15" s="47"/>
      <c r="N15" s="47"/>
      <c r="O15" s="47"/>
      <c r="P15" s="72">
        <f t="shared" si="2"/>
        <v>0</v>
      </c>
      <c r="Q15" s="47"/>
      <c r="R15" s="48"/>
      <c r="S15" s="9"/>
      <c r="T15" s="9"/>
      <c r="U15" s="9"/>
      <c r="V15" s="9"/>
      <c r="W15" s="9"/>
      <c r="X15" s="71">
        <f t="shared" si="3"/>
        <v>0</v>
      </c>
      <c r="Y15" s="9"/>
      <c r="Z15" s="71">
        <f t="shared" si="4"/>
        <v>0</v>
      </c>
      <c r="AA15" s="71">
        <f t="shared" si="5"/>
        <v>0</v>
      </c>
      <c r="AB15" s="71">
        <f t="shared" si="6"/>
        <v>0</v>
      </c>
      <c r="AC15" s="71">
        <f t="shared" si="7"/>
        <v>0</v>
      </c>
      <c r="AD15" s="12"/>
      <c r="AE15" s="9"/>
      <c r="AF15" s="71">
        <f t="shared" si="8"/>
        <v>0</v>
      </c>
      <c r="AG15" s="71">
        <f t="shared" si="9"/>
        <v>0</v>
      </c>
      <c r="AH15" s="71">
        <f t="shared" si="10"/>
        <v>0</v>
      </c>
      <c r="AI15" s="9"/>
      <c r="AJ15" s="71">
        <f t="shared" si="11"/>
        <v>0</v>
      </c>
      <c r="AK15" s="71">
        <f t="shared" si="12"/>
        <v>0</v>
      </c>
      <c r="AL15" s="71">
        <f t="shared" si="13"/>
        <v>0</v>
      </c>
      <c r="AM15" s="71">
        <f t="shared" si="14"/>
        <v>0</v>
      </c>
      <c r="AN15" s="12"/>
    </row>
    <row r="16" spans="2:40" x14ac:dyDescent="0.2">
      <c r="B16" s="39">
        <v>43262</v>
      </c>
      <c r="C16" s="44"/>
      <c r="D16" s="9"/>
      <c r="E16" s="9"/>
      <c r="F16" s="9"/>
      <c r="G16" s="71">
        <f t="shared" si="0"/>
        <v>0</v>
      </c>
      <c r="H16" s="9"/>
      <c r="I16" s="11"/>
      <c r="J16" s="47"/>
      <c r="K16" s="47"/>
      <c r="L16" s="72">
        <f t="shared" si="1"/>
        <v>0</v>
      </c>
      <c r="M16" s="47"/>
      <c r="N16" s="47"/>
      <c r="O16" s="47"/>
      <c r="P16" s="72">
        <f t="shared" si="2"/>
        <v>0</v>
      </c>
      <c r="Q16" s="47"/>
      <c r="R16" s="48"/>
      <c r="S16" s="9"/>
      <c r="T16" s="9"/>
      <c r="U16" s="9"/>
      <c r="V16" s="9"/>
      <c r="W16" s="9"/>
      <c r="X16" s="71">
        <f t="shared" si="3"/>
        <v>0</v>
      </c>
      <c r="Y16" s="9"/>
      <c r="Z16" s="71">
        <f t="shared" si="4"/>
        <v>0</v>
      </c>
      <c r="AA16" s="71">
        <f t="shared" si="5"/>
        <v>0</v>
      </c>
      <c r="AB16" s="71">
        <f t="shared" si="6"/>
        <v>0</v>
      </c>
      <c r="AC16" s="71">
        <f t="shared" si="7"/>
        <v>0</v>
      </c>
      <c r="AD16" s="12"/>
      <c r="AE16" s="9"/>
      <c r="AF16" s="71">
        <f t="shared" si="8"/>
        <v>0</v>
      </c>
      <c r="AG16" s="71">
        <f t="shared" si="9"/>
        <v>0</v>
      </c>
      <c r="AH16" s="71">
        <f t="shared" si="10"/>
        <v>0</v>
      </c>
      <c r="AI16" s="9"/>
      <c r="AJ16" s="71">
        <f t="shared" si="11"/>
        <v>0</v>
      </c>
      <c r="AK16" s="71">
        <f t="shared" si="12"/>
        <v>0</v>
      </c>
      <c r="AL16" s="71">
        <f t="shared" si="13"/>
        <v>0</v>
      </c>
      <c r="AM16" s="71">
        <f t="shared" si="14"/>
        <v>0</v>
      </c>
      <c r="AN16" s="12"/>
    </row>
    <row r="17" spans="2:40" x14ac:dyDescent="0.2">
      <c r="B17" s="39">
        <v>43263</v>
      </c>
      <c r="C17" s="44"/>
      <c r="D17" s="9"/>
      <c r="E17" s="9"/>
      <c r="F17" s="9"/>
      <c r="G17" s="71">
        <f t="shared" si="0"/>
        <v>0</v>
      </c>
      <c r="H17" s="9"/>
      <c r="I17" s="11"/>
      <c r="J17" s="47"/>
      <c r="K17" s="47"/>
      <c r="L17" s="72">
        <f t="shared" si="1"/>
        <v>0</v>
      </c>
      <c r="M17" s="47"/>
      <c r="N17" s="47"/>
      <c r="O17" s="47"/>
      <c r="P17" s="72">
        <f t="shared" si="2"/>
        <v>0</v>
      </c>
      <c r="Q17" s="47"/>
      <c r="R17" s="48"/>
      <c r="S17" s="9"/>
      <c r="T17" s="9"/>
      <c r="U17" s="9"/>
      <c r="V17" s="9"/>
      <c r="W17" s="9"/>
      <c r="X17" s="71">
        <f t="shared" si="3"/>
        <v>0</v>
      </c>
      <c r="Y17" s="9"/>
      <c r="Z17" s="71">
        <f t="shared" si="4"/>
        <v>0</v>
      </c>
      <c r="AA17" s="71">
        <f t="shared" si="5"/>
        <v>0</v>
      </c>
      <c r="AB17" s="71">
        <f t="shared" si="6"/>
        <v>0</v>
      </c>
      <c r="AC17" s="71">
        <f t="shared" si="7"/>
        <v>0</v>
      </c>
      <c r="AD17" s="12"/>
      <c r="AE17" s="9"/>
      <c r="AF17" s="71">
        <f t="shared" si="8"/>
        <v>0</v>
      </c>
      <c r="AG17" s="71">
        <f t="shared" si="9"/>
        <v>0</v>
      </c>
      <c r="AH17" s="71">
        <f t="shared" si="10"/>
        <v>0</v>
      </c>
      <c r="AI17" s="9"/>
      <c r="AJ17" s="71">
        <f t="shared" si="11"/>
        <v>0</v>
      </c>
      <c r="AK17" s="71">
        <f t="shared" si="12"/>
        <v>0</v>
      </c>
      <c r="AL17" s="71">
        <f t="shared" si="13"/>
        <v>0</v>
      </c>
      <c r="AM17" s="71">
        <f t="shared" si="14"/>
        <v>0</v>
      </c>
      <c r="AN17" s="12"/>
    </row>
    <row r="18" spans="2:40" x14ac:dyDescent="0.2">
      <c r="B18" s="39">
        <v>43264</v>
      </c>
      <c r="C18" s="44"/>
      <c r="D18" s="9"/>
      <c r="E18" s="9"/>
      <c r="F18" s="9"/>
      <c r="G18" s="71">
        <f t="shared" si="0"/>
        <v>0</v>
      </c>
      <c r="H18" s="9"/>
      <c r="I18" s="11"/>
      <c r="J18" s="47"/>
      <c r="K18" s="47"/>
      <c r="L18" s="72">
        <f t="shared" si="1"/>
        <v>0</v>
      </c>
      <c r="M18" s="47"/>
      <c r="N18" s="47"/>
      <c r="O18" s="47"/>
      <c r="P18" s="72">
        <f t="shared" si="2"/>
        <v>0</v>
      </c>
      <c r="Q18" s="47"/>
      <c r="R18" s="48"/>
      <c r="S18" s="9"/>
      <c r="T18" s="9"/>
      <c r="U18" s="9"/>
      <c r="V18" s="9"/>
      <c r="W18" s="9"/>
      <c r="X18" s="71">
        <f t="shared" si="3"/>
        <v>0</v>
      </c>
      <c r="Y18" s="9"/>
      <c r="Z18" s="71">
        <f t="shared" si="4"/>
        <v>0</v>
      </c>
      <c r="AA18" s="71">
        <f t="shared" si="5"/>
        <v>0</v>
      </c>
      <c r="AB18" s="71">
        <f t="shared" si="6"/>
        <v>0</v>
      </c>
      <c r="AC18" s="71">
        <f t="shared" si="7"/>
        <v>0</v>
      </c>
      <c r="AD18" s="12"/>
      <c r="AE18" s="9"/>
      <c r="AF18" s="71">
        <f t="shared" si="8"/>
        <v>0</v>
      </c>
      <c r="AG18" s="71">
        <f t="shared" si="9"/>
        <v>0</v>
      </c>
      <c r="AH18" s="71">
        <f t="shared" si="10"/>
        <v>0</v>
      </c>
      <c r="AI18" s="9"/>
      <c r="AJ18" s="71">
        <f t="shared" si="11"/>
        <v>0</v>
      </c>
      <c r="AK18" s="71">
        <f t="shared" si="12"/>
        <v>0</v>
      </c>
      <c r="AL18" s="71">
        <f t="shared" si="13"/>
        <v>0</v>
      </c>
      <c r="AM18" s="71">
        <f t="shared" si="14"/>
        <v>0</v>
      </c>
      <c r="AN18" s="12"/>
    </row>
    <row r="19" spans="2:40" x14ac:dyDescent="0.2">
      <c r="B19" s="39">
        <v>43265</v>
      </c>
      <c r="C19" s="44"/>
      <c r="D19" s="9"/>
      <c r="E19" s="9"/>
      <c r="F19" s="9"/>
      <c r="G19" s="71">
        <f t="shared" si="0"/>
        <v>0</v>
      </c>
      <c r="H19" s="9"/>
      <c r="I19" s="11"/>
      <c r="J19" s="47"/>
      <c r="K19" s="47"/>
      <c r="L19" s="72">
        <f t="shared" si="1"/>
        <v>0</v>
      </c>
      <c r="M19" s="47"/>
      <c r="N19" s="47"/>
      <c r="O19" s="47"/>
      <c r="P19" s="72">
        <f t="shared" si="2"/>
        <v>0</v>
      </c>
      <c r="Q19" s="47"/>
      <c r="R19" s="48"/>
      <c r="S19" s="9"/>
      <c r="T19" s="9"/>
      <c r="U19" s="9"/>
      <c r="V19" s="9"/>
      <c r="W19" s="9"/>
      <c r="X19" s="71">
        <f t="shared" si="3"/>
        <v>0</v>
      </c>
      <c r="Y19" s="9"/>
      <c r="Z19" s="71">
        <f t="shared" si="4"/>
        <v>0</v>
      </c>
      <c r="AA19" s="71">
        <f t="shared" si="5"/>
        <v>0</v>
      </c>
      <c r="AB19" s="71">
        <f t="shared" si="6"/>
        <v>0</v>
      </c>
      <c r="AC19" s="71">
        <f t="shared" si="7"/>
        <v>0</v>
      </c>
      <c r="AD19" s="12"/>
      <c r="AE19" s="9"/>
      <c r="AF19" s="71">
        <f t="shared" si="8"/>
        <v>0</v>
      </c>
      <c r="AG19" s="71">
        <f t="shared" si="9"/>
        <v>0</v>
      </c>
      <c r="AH19" s="71">
        <f t="shared" si="10"/>
        <v>0</v>
      </c>
      <c r="AI19" s="9"/>
      <c r="AJ19" s="71">
        <f t="shared" si="11"/>
        <v>0</v>
      </c>
      <c r="AK19" s="71">
        <f t="shared" si="12"/>
        <v>0</v>
      </c>
      <c r="AL19" s="71">
        <f t="shared" si="13"/>
        <v>0</v>
      </c>
      <c r="AM19" s="71">
        <f t="shared" si="14"/>
        <v>0</v>
      </c>
      <c r="AN19" s="12"/>
    </row>
    <row r="20" spans="2:40" x14ac:dyDescent="0.2">
      <c r="B20" s="39">
        <v>43266</v>
      </c>
      <c r="C20" s="44"/>
      <c r="D20" s="9"/>
      <c r="E20" s="9"/>
      <c r="F20" s="9"/>
      <c r="G20" s="71">
        <f t="shared" si="0"/>
        <v>0</v>
      </c>
      <c r="H20" s="9"/>
      <c r="I20" s="11"/>
      <c r="J20" s="47"/>
      <c r="K20" s="47"/>
      <c r="L20" s="72">
        <f t="shared" si="1"/>
        <v>0</v>
      </c>
      <c r="M20" s="47"/>
      <c r="N20" s="47"/>
      <c r="O20" s="47"/>
      <c r="P20" s="72">
        <f t="shared" si="2"/>
        <v>0</v>
      </c>
      <c r="Q20" s="47"/>
      <c r="R20" s="48"/>
      <c r="S20" s="9"/>
      <c r="T20" s="9"/>
      <c r="U20" s="9"/>
      <c r="V20" s="9"/>
      <c r="W20" s="9"/>
      <c r="X20" s="71">
        <f t="shared" si="3"/>
        <v>0</v>
      </c>
      <c r="Y20" s="9"/>
      <c r="Z20" s="71">
        <f t="shared" si="4"/>
        <v>0</v>
      </c>
      <c r="AA20" s="71">
        <f t="shared" si="5"/>
        <v>0</v>
      </c>
      <c r="AB20" s="71">
        <f t="shared" si="6"/>
        <v>0</v>
      </c>
      <c r="AC20" s="71">
        <f t="shared" si="7"/>
        <v>0</v>
      </c>
      <c r="AD20" s="12"/>
      <c r="AE20" s="9"/>
      <c r="AF20" s="71">
        <f t="shared" si="8"/>
        <v>0</v>
      </c>
      <c r="AG20" s="71">
        <f t="shared" si="9"/>
        <v>0</v>
      </c>
      <c r="AH20" s="71">
        <f t="shared" si="10"/>
        <v>0</v>
      </c>
      <c r="AI20" s="9"/>
      <c r="AJ20" s="71">
        <f t="shared" si="11"/>
        <v>0</v>
      </c>
      <c r="AK20" s="71">
        <f t="shared" si="12"/>
        <v>0</v>
      </c>
      <c r="AL20" s="71">
        <f t="shared" si="13"/>
        <v>0</v>
      </c>
      <c r="AM20" s="71">
        <f t="shared" si="14"/>
        <v>0</v>
      </c>
      <c r="AN20" s="12"/>
    </row>
    <row r="21" spans="2:40" x14ac:dyDescent="0.2">
      <c r="B21" s="39">
        <v>43267</v>
      </c>
      <c r="C21" s="44"/>
      <c r="D21" s="9"/>
      <c r="E21" s="9"/>
      <c r="F21" s="9"/>
      <c r="G21" s="71">
        <f t="shared" si="0"/>
        <v>0</v>
      </c>
      <c r="H21" s="9"/>
      <c r="I21" s="11"/>
      <c r="J21" s="47"/>
      <c r="K21" s="47"/>
      <c r="L21" s="72">
        <f t="shared" si="1"/>
        <v>0</v>
      </c>
      <c r="M21" s="47"/>
      <c r="N21" s="47"/>
      <c r="O21" s="47"/>
      <c r="P21" s="72">
        <f t="shared" si="2"/>
        <v>0</v>
      </c>
      <c r="Q21" s="47"/>
      <c r="R21" s="48"/>
      <c r="S21" s="9"/>
      <c r="T21" s="9"/>
      <c r="U21" s="9"/>
      <c r="V21" s="9"/>
      <c r="W21" s="9"/>
      <c r="X21" s="71">
        <f t="shared" si="3"/>
        <v>0</v>
      </c>
      <c r="Y21" s="9"/>
      <c r="Z21" s="71">
        <f t="shared" si="4"/>
        <v>0</v>
      </c>
      <c r="AA21" s="71">
        <f t="shared" si="5"/>
        <v>0</v>
      </c>
      <c r="AB21" s="71">
        <f t="shared" si="6"/>
        <v>0</v>
      </c>
      <c r="AC21" s="71">
        <f t="shared" si="7"/>
        <v>0</v>
      </c>
      <c r="AD21" s="12"/>
      <c r="AE21" s="9"/>
      <c r="AF21" s="71">
        <f t="shared" si="8"/>
        <v>0</v>
      </c>
      <c r="AG21" s="71">
        <f t="shared" si="9"/>
        <v>0</v>
      </c>
      <c r="AH21" s="71">
        <f t="shared" si="10"/>
        <v>0</v>
      </c>
      <c r="AI21" s="9"/>
      <c r="AJ21" s="71">
        <f t="shared" si="11"/>
        <v>0</v>
      </c>
      <c r="AK21" s="71">
        <f t="shared" si="12"/>
        <v>0</v>
      </c>
      <c r="AL21" s="71">
        <f t="shared" si="13"/>
        <v>0</v>
      </c>
      <c r="AM21" s="71">
        <f t="shared" si="14"/>
        <v>0</v>
      </c>
      <c r="AN21" s="12"/>
    </row>
    <row r="22" spans="2:40" x14ac:dyDescent="0.2">
      <c r="B22" s="39">
        <v>43268</v>
      </c>
      <c r="C22" s="44"/>
      <c r="D22" s="9"/>
      <c r="E22" s="9"/>
      <c r="F22" s="9"/>
      <c r="G22" s="71">
        <f t="shared" si="0"/>
        <v>0</v>
      </c>
      <c r="H22" s="9"/>
      <c r="I22" s="11"/>
      <c r="J22" s="47"/>
      <c r="K22" s="47"/>
      <c r="L22" s="72">
        <f t="shared" si="1"/>
        <v>0</v>
      </c>
      <c r="M22" s="47"/>
      <c r="N22" s="47"/>
      <c r="O22" s="47"/>
      <c r="P22" s="72">
        <f t="shared" si="2"/>
        <v>0</v>
      </c>
      <c r="Q22" s="47"/>
      <c r="R22" s="48"/>
      <c r="S22" s="9"/>
      <c r="T22" s="9"/>
      <c r="U22" s="9"/>
      <c r="V22" s="9"/>
      <c r="W22" s="9"/>
      <c r="X22" s="71">
        <f t="shared" si="3"/>
        <v>0</v>
      </c>
      <c r="Y22" s="9"/>
      <c r="Z22" s="71">
        <f t="shared" si="4"/>
        <v>0</v>
      </c>
      <c r="AA22" s="71">
        <f t="shared" si="5"/>
        <v>0</v>
      </c>
      <c r="AB22" s="71">
        <f t="shared" si="6"/>
        <v>0</v>
      </c>
      <c r="AC22" s="71">
        <f t="shared" si="7"/>
        <v>0</v>
      </c>
      <c r="AD22" s="12"/>
      <c r="AE22" s="9"/>
      <c r="AF22" s="71">
        <f t="shared" si="8"/>
        <v>0</v>
      </c>
      <c r="AG22" s="71">
        <f t="shared" si="9"/>
        <v>0</v>
      </c>
      <c r="AH22" s="71">
        <f t="shared" si="10"/>
        <v>0</v>
      </c>
      <c r="AI22" s="9"/>
      <c r="AJ22" s="71">
        <f t="shared" si="11"/>
        <v>0</v>
      </c>
      <c r="AK22" s="71">
        <f t="shared" si="12"/>
        <v>0</v>
      </c>
      <c r="AL22" s="71">
        <f t="shared" si="13"/>
        <v>0</v>
      </c>
      <c r="AM22" s="71">
        <f t="shared" si="14"/>
        <v>0</v>
      </c>
      <c r="AN22" s="12"/>
    </row>
    <row r="23" spans="2:40" x14ac:dyDescent="0.2">
      <c r="B23" s="39">
        <v>43269</v>
      </c>
      <c r="C23" s="44"/>
      <c r="D23" s="9"/>
      <c r="E23" s="9"/>
      <c r="F23" s="9"/>
      <c r="G23" s="71">
        <f t="shared" si="0"/>
        <v>0</v>
      </c>
      <c r="H23" s="9"/>
      <c r="I23" s="11"/>
      <c r="J23" s="47"/>
      <c r="K23" s="47"/>
      <c r="L23" s="72">
        <f t="shared" si="1"/>
        <v>0</v>
      </c>
      <c r="M23" s="47"/>
      <c r="N23" s="47"/>
      <c r="O23" s="47"/>
      <c r="P23" s="72">
        <f t="shared" si="2"/>
        <v>0</v>
      </c>
      <c r="Q23" s="47"/>
      <c r="R23" s="48"/>
      <c r="S23" s="9"/>
      <c r="T23" s="9"/>
      <c r="U23" s="9"/>
      <c r="V23" s="9"/>
      <c r="W23" s="9"/>
      <c r="X23" s="71">
        <f t="shared" si="3"/>
        <v>0</v>
      </c>
      <c r="Y23" s="9"/>
      <c r="Z23" s="71">
        <f t="shared" si="4"/>
        <v>0</v>
      </c>
      <c r="AA23" s="71">
        <f t="shared" si="5"/>
        <v>0</v>
      </c>
      <c r="AB23" s="71">
        <f t="shared" si="6"/>
        <v>0</v>
      </c>
      <c r="AC23" s="71">
        <f t="shared" si="7"/>
        <v>0</v>
      </c>
      <c r="AD23" s="12"/>
      <c r="AE23" s="9"/>
      <c r="AF23" s="71">
        <f t="shared" si="8"/>
        <v>0</v>
      </c>
      <c r="AG23" s="71">
        <f t="shared" si="9"/>
        <v>0</v>
      </c>
      <c r="AH23" s="71">
        <f t="shared" si="10"/>
        <v>0</v>
      </c>
      <c r="AI23" s="9"/>
      <c r="AJ23" s="71">
        <f t="shared" si="11"/>
        <v>0</v>
      </c>
      <c r="AK23" s="71">
        <f t="shared" si="12"/>
        <v>0</v>
      </c>
      <c r="AL23" s="71">
        <f t="shared" si="13"/>
        <v>0</v>
      </c>
      <c r="AM23" s="71">
        <f t="shared" si="14"/>
        <v>0</v>
      </c>
      <c r="AN23" s="12"/>
    </row>
    <row r="24" spans="2:40" x14ac:dyDescent="0.2">
      <c r="B24" s="39">
        <v>43270</v>
      </c>
      <c r="C24" s="44"/>
      <c r="D24" s="9"/>
      <c r="E24" s="9"/>
      <c r="F24" s="9"/>
      <c r="G24" s="71">
        <f t="shared" si="0"/>
        <v>0</v>
      </c>
      <c r="H24" s="9"/>
      <c r="I24" s="11"/>
      <c r="J24" s="47"/>
      <c r="K24" s="47"/>
      <c r="L24" s="72">
        <f t="shared" si="1"/>
        <v>0</v>
      </c>
      <c r="M24" s="47"/>
      <c r="N24" s="47"/>
      <c r="O24" s="47"/>
      <c r="P24" s="72">
        <f t="shared" si="2"/>
        <v>0</v>
      </c>
      <c r="Q24" s="47"/>
      <c r="R24" s="48"/>
      <c r="S24" s="9"/>
      <c r="T24" s="9"/>
      <c r="U24" s="9"/>
      <c r="V24" s="9"/>
      <c r="W24" s="9"/>
      <c r="X24" s="71">
        <f t="shared" si="3"/>
        <v>0</v>
      </c>
      <c r="Y24" s="9"/>
      <c r="Z24" s="71">
        <f t="shared" si="4"/>
        <v>0</v>
      </c>
      <c r="AA24" s="71">
        <f t="shared" si="5"/>
        <v>0</v>
      </c>
      <c r="AB24" s="71">
        <f t="shared" si="6"/>
        <v>0</v>
      </c>
      <c r="AC24" s="71">
        <f t="shared" si="7"/>
        <v>0</v>
      </c>
      <c r="AD24" s="12"/>
      <c r="AE24" s="9"/>
      <c r="AF24" s="71">
        <f t="shared" si="8"/>
        <v>0</v>
      </c>
      <c r="AG24" s="71">
        <f t="shared" si="9"/>
        <v>0</v>
      </c>
      <c r="AH24" s="71">
        <f t="shared" si="10"/>
        <v>0</v>
      </c>
      <c r="AI24" s="9"/>
      <c r="AJ24" s="71">
        <f t="shared" si="11"/>
        <v>0</v>
      </c>
      <c r="AK24" s="71">
        <f t="shared" si="12"/>
        <v>0</v>
      </c>
      <c r="AL24" s="71">
        <f t="shared" si="13"/>
        <v>0</v>
      </c>
      <c r="AM24" s="71">
        <f t="shared" si="14"/>
        <v>0</v>
      </c>
      <c r="AN24" s="12"/>
    </row>
    <row r="25" spans="2:40" x14ac:dyDescent="0.2">
      <c r="B25" s="39">
        <v>43271</v>
      </c>
      <c r="C25" s="44"/>
      <c r="D25" s="9"/>
      <c r="E25" s="9"/>
      <c r="F25" s="9"/>
      <c r="G25" s="71">
        <f t="shared" si="0"/>
        <v>0</v>
      </c>
      <c r="H25" s="9"/>
      <c r="I25" s="11"/>
      <c r="J25" s="47"/>
      <c r="K25" s="47"/>
      <c r="L25" s="72">
        <f t="shared" si="1"/>
        <v>0</v>
      </c>
      <c r="M25" s="47"/>
      <c r="N25" s="47"/>
      <c r="O25" s="47"/>
      <c r="P25" s="72">
        <f t="shared" si="2"/>
        <v>0</v>
      </c>
      <c r="Q25" s="47"/>
      <c r="R25" s="48"/>
      <c r="S25" s="9"/>
      <c r="T25" s="9"/>
      <c r="U25" s="9"/>
      <c r="V25" s="9"/>
      <c r="W25" s="9"/>
      <c r="X25" s="71">
        <f t="shared" si="3"/>
        <v>0</v>
      </c>
      <c r="Y25" s="9"/>
      <c r="Z25" s="71">
        <f t="shared" si="4"/>
        <v>0</v>
      </c>
      <c r="AA25" s="71">
        <f t="shared" si="5"/>
        <v>0</v>
      </c>
      <c r="AB25" s="71">
        <f t="shared" si="6"/>
        <v>0</v>
      </c>
      <c r="AC25" s="71">
        <f t="shared" si="7"/>
        <v>0</v>
      </c>
      <c r="AD25" s="12"/>
      <c r="AE25" s="9"/>
      <c r="AF25" s="71">
        <f t="shared" si="8"/>
        <v>0</v>
      </c>
      <c r="AG25" s="71">
        <f t="shared" si="9"/>
        <v>0</v>
      </c>
      <c r="AH25" s="71">
        <f t="shared" si="10"/>
        <v>0</v>
      </c>
      <c r="AI25" s="9"/>
      <c r="AJ25" s="71">
        <f t="shared" si="11"/>
        <v>0</v>
      </c>
      <c r="AK25" s="71">
        <f t="shared" si="12"/>
        <v>0</v>
      </c>
      <c r="AL25" s="71">
        <f t="shared" si="13"/>
        <v>0</v>
      </c>
      <c r="AM25" s="71">
        <f t="shared" si="14"/>
        <v>0</v>
      </c>
      <c r="AN25" s="12"/>
    </row>
    <row r="26" spans="2:40" x14ac:dyDescent="0.2">
      <c r="B26" s="39">
        <v>43272</v>
      </c>
      <c r="C26" s="44"/>
      <c r="D26" s="9"/>
      <c r="E26" s="9"/>
      <c r="F26" s="9"/>
      <c r="G26" s="71">
        <f t="shared" si="0"/>
        <v>0</v>
      </c>
      <c r="H26" s="9"/>
      <c r="I26" s="11"/>
      <c r="J26" s="47"/>
      <c r="K26" s="47"/>
      <c r="L26" s="72">
        <f t="shared" si="1"/>
        <v>0</v>
      </c>
      <c r="M26" s="47"/>
      <c r="N26" s="47"/>
      <c r="O26" s="47"/>
      <c r="P26" s="72">
        <f t="shared" si="2"/>
        <v>0</v>
      </c>
      <c r="Q26" s="47"/>
      <c r="R26" s="48"/>
      <c r="S26" s="9"/>
      <c r="T26" s="9"/>
      <c r="U26" s="9"/>
      <c r="V26" s="9"/>
      <c r="W26" s="9"/>
      <c r="X26" s="71">
        <f t="shared" si="3"/>
        <v>0</v>
      </c>
      <c r="Y26" s="9"/>
      <c r="Z26" s="71">
        <f t="shared" si="4"/>
        <v>0</v>
      </c>
      <c r="AA26" s="71">
        <f t="shared" si="5"/>
        <v>0</v>
      </c>
      <c r="AB26" s="71">
        <f t="shared" si="6"/>
        <v>0</v>
      </c>
      <c r="AC26" s="71">
        <f t="shared" si="7"/>
        <v>0</v>
      </c>
      <c r="AD26" s="12"/>
      <c r="AE26" s="9"/>
      <c r="AF26" s="71">
        <f t="shared" si="8"/>
        <v>0</v>
      </c>
      <c r="AG26" s="71">
        <f t="shared" si="9"/>
        <v>0</v>
      </c>
      <c r="AH26" s="71">
        <f t="shared" si="10"/>
        <v>0</v>
      </c>
      <c r="AI26" s="9"/>
      <c r="AJ26" s="71">
        <f t="shared" si="11"/>
        <v>0</v>
      </c>
      <c r="AK26" s="71">
        <f t="shared" si="12"/>
        <v>0</v>
      </c>
      <c r="AL26" s="71">
        <f t="shared" si="13"/>
        <v>0</v>
      </c>
      <c r="AM26" s="71">
        <f t="shared" si="14"/>
        <v>0</v>
      </c>
      <c r="AN26" s="12"/>
    </row>
    <row r="27" spans="2:40" x14ac:dyDescent="0.2">
      <c r="B27" s="39">
        <v>43273</v>
      </c>
      <c r="C27" s="44"/>
      <c r="D27" s="9"/>
      <c r="E27" s="9"/>
      <c r="F27" s="9"/>
      <c r="G27" s="71">
        <f t="shared" si="0"/>
        <v>0</v>
      </c>
      <c r="H27" s="9"/>
      <c r="I27" s="11"/>
      <c r="J27" s="47"/>
      <c r="K27" s="47"/>
      <c r="L27" s="72">
        <f t="shared" si="1"/>
        <v>0</v>
      </c>
      <c r="M27" s="47"/>
      <c r="N27" s="47"/>
      <c r="O27" s="47"/>
      <c r="P27" s="72">
        <f t="shared" si="2"/>
        <v>0</v>
      </c>
      <c r="Q27" s="47"/>
      <c r="R27" s="48"/>
      <c r="S27" s="9"/>
      <c r="T27" s="9"/>
      <c r="U27" s="9"/>
      <c r="V27" s="9"/>
      <c r="W27" s="9"/>
      <c r="X27" s="71">
        <f t="shared" si="3"/>
        <v>0</v>
      </c>
      <c r="Y27" s="9"/>
      <c r="Z27" s="71">
        <f t="shared" si="4"/>
        <v>0</v>
      </c>
      <c r="AA27" s="71">
        <f t="shared" si="5"/>
        <v>0</v>
      </c>
      <c r="AB27" s="71">
        <f t="shared" si="6"/>
        <v>0</v>
      </c>
      <c r="AC27" s="71">
        <f t="shared" si="7"/>
        <v>0</v>
      </c>
      <c r="AD27" s="12"/>
      <c r="AE27" s="9"/>
      <c r="AF27" s="71">
        <f t="shared" si="8"/>
        <v>0</v>
      </c>
      <c r="AG27" s="71">
        <f t="shared" si="9"/>
        <v>0</v>
      </c>
      <c r="AH27" s="71">
        <f t="shared" si="10"/>
        <v>0</v>
      </c>
      <c r="AI27" s="9"/>
      <c r="AJ27" s="71">
        <f t="shared" si="11"/>
        <v>0</v>
      </c>
      <c r="AK27" s="71">
        <f t="shared" si="12"/>
        <v>0</v>
      </c>
      <c r="AL27" s="71">
        <f t="shared" si="13"/>
        <v>0</v>
      </c>
      <c r="AM27" s="71">
        <f t="shared" si="14"/>
        <v>0</v>
      </c>
      <c r="AN27" s="12"/>
    </row>
    <row r="28" spans="2:40" x14ac:dyDescent="0.2">
      <c r="B28" s="39">
        <v>43274</v>
      </c>
      <c r="C28" s="44"/>
      <c r="D28" s="9"/>
      <c r="E28" s="9"/>
      <c r="F28" s="9"/>
      <c r="G28" s="71">
        <f t="shared" si="0"/>
        <v>0</v>
      </c>
      <c r="H28" s="9"/>
      <c r="I28" s="11"/>
      <c r="J28" s="47"/>
      <c r="K28" s="47"/>
      <c r="L28" s="72">
        <f t="shared" si="1"/>
        <v>0</v>
      </c>
      <c r="M28" s="47"/>
      <c r="N28" s="47"/>
      <c r="O28" s="47"/>
      <c r="P28" s="72">
        <f t="shared" si="2"/>
        <v>0</v>
      </c>
      <c r="Q28" s="47"/>
      <c r="R28" s="48"/>
      <c r="S28" s="9"/>
      <c r="T28" s="9"/>
      <c r="U28" s="9"/>
      <c r="V28" s="9"/>
      <c r="W28" s="9"/>
      <c r="X28" s="71">
        <f t="shared" si="3"/>
        <v>0</v>
      </c>
      <c r="Y28" s="9"/>
      <c r="Z28" s="71">
        <f t="shared" si="4"/>
        <v>0</v>
      </c>
      <c r="AA28" s="71">
        <f t="shared" si="5"/>
        <v>0</v>
      </c>
      <c r="AB28" s="71">
        <f t="shared" si="6"/>
        <v>0</v>
      </c>
      <c r="AC28" s="71">
        <f t="shared" si="7"/>
        <v>0</v>
      </c>
      <c r="AD28" s="12"/>
      <c r="AE28" s="9"/>
      <c r="AF28" s="71">
        <f t="shared" si="8"/>
        <v>0</v>
      </c>
      <c r="AG28" s="71">
        <f t="shared" si="9"/>
        <v>0</v>
      </c>
      <c r="AH28" s="71">
        <f t="shared" si="10"/>
        <v>0</v>
      </c>
      <c r="AI28" s="9"/>
      <c r="AJ28" s="71">
        <f t="shared" si="11"/>
        <v>0</v>
      </c>
      <c r="AK28" s="71">
        <f t="shared" si="12"/>
        <v>0</v>
      </c>
      <c r="AL28" s="71">
        <f t="shared" si="13"/>
        <v>0</v>
      </c>
      <c r="AM28" s="71">
        <f t="shared" si="14"/>
        <v>0</v>
      </c>
      <c r="AN28" s="12"/>
    </row>
    <row r="29" spans="2:40" x14ac:dyDescent="0.2">
      <c r="B29" s="39">
        <v>43275</v>
      </c>
      <c r="C29" s="44"/>
      <c r="D29" s="9"/>
      <c r="E29" s="9"/>
      <c r="F29" s="9"/>
      <c r="G29" s="71">
        <f t="shared" si="0"/>
        <v>0</v>
      </c>
      <c r="H29" s="9"/>
      <c r="I29" s="11"/>
      <c r="J29" s="47"/>
      <c r="K29" s="47"/>
      <c r="L29" s="72">
        <f t="shared" si="1"/>
        <v>0</v>
      </c>
      <c r="M29" s="47"/>
      <c r="N29" s="47"/>
      <c r="O29" s="47"/>
      <c r="P29" s="72">
        <f t="shared" si="2"/>
        <v>0</v>
      </c>
      <c r="Q29" s="47"/>
      <c r="R29" s="48"/>
      <c r="S29" s="9"/>
      <c r="T29" s="9"/>
      <c r="U29" s="9"/>
      <c r="V29" s="9"/>
      <c r="W29" s="9"/>
      <c r="X29" s="71">
        <f t="shared" si="3"/>
        <v>0</v>
      </c>
      <c r="Y29" s="9"/>
      <c r="Z29" s="71">
        <f t="shared" si="4"/>
        <v>0</v>
      </c>
      <c r="AA29" s="71">
        <f t="shared" si="5"/>
        <v>0</v>
      </c>
      <c r="AB29" s="71">
        <f t="shared" si="6"/>
        <v>0</v>
      </c>
      <c r="AC29" s="71">
        <f t="shared" si="7"/>
        <v>0</v>
      </c>
      <c r="AD29" s="12"/>
      <c r="AE29" s="9"/>
      <c r="AF29" s="71">
        <f t="shared" si="8"/>
        <v>0</v>
      </c>
      <c r="AG29" s="71">
        <f t="shared" si="9"/>
        <v>0</v>
      </c>
      <c r="AH29" s="71">
        <f t="shared" si="10"/>
        <v>0</v>
      </c>
      <c r="AI29" s="9"/>
      <c r="AJ29" s="71">
        <f t="shared" si="11"/>
        <v>0</v>
      </c>
      <c r="AK29" s="71">
        <f t="shared" si="12"/>
        <v>0</v>
      </c>
      <c r="AL29" s="71">
        <f t="shared" si="13"/>
        <v>0</v>
      </c>
      <c r="AM29" s="71">
        <f t="shared" si="14"/>
        <v>0</v>
      </c>
      <c r="AN29" s="12"/>
    </row>
    <row r="30" spans="2:40" x14ac:dyDescent="0.2">
      <c r="B30" s="39">
        <v>43276</v>
      </c>
      <c r="C30" s="44"/>
      <c r="D30" s="9"/>
      <c r="E30" s="9"/>
      <c r="F30" s="9"/>
      <c r="G30" s="71">
        <f t="shared" si="0"/>
        <v>0</v>
      </c>
      <c r="H30" s="9"/>
      <c r="I30" s="11"/>
      <c r="J30" s="47"/>
      <c r="K30" s="47"/>
      <c r="L30" s="72">
        <f t="shared" si="1"/>
        <v>0</v>
      </c>
      <c r="M30" s="47"/>
      <c r="N30" s="47"/>
      <c r="O30" s="47"/>
      <c r="P30" s="72">
        <f t="shared" si="2"/>
        <v>0</v>
      </c>
      <c r="Q30" s="47"/>
      <c r="R30" s="48"/>
      <c r="S30" s="9"/>
      <c r="T30" s="9"/>
      <c r="U30" s="9"/>
      <c r="V30" s="9"/>
      <c r="W30" s="9"/>
      <c r="X30" s="71">
        <f t="shared" si="3"/>
        <v>0</v>
      </c>
      <c r="Y30" s="9"/>
      <c r="Z30" s="71">
        <f t="shared" si="4"/>
        <v>0</v>
      </c>
      <c r="AA30" s="71">
        <f t="shared" si="5"/>
        <v>0</v>
      </c>
      <c r="AB30" s="71">
        <f t="shared" si="6"/>
        <v>0</v>
      </c>
      <c r="AC30" s="71">
        <f t="shared" si="7"/>
        <v>0</v>
      </c>
      <c r="AD30" s="12"/>
      <c r="AE30" s="9"/>
      <c r="AF30" s="71">
        <f t="shared" si="8"/>
        <v>0</v>
      </c>
      <c r="AG30" s="71">
        <f t="shared" si="9"/>
        <v>0</v>
      </c>
      <c r="AH30" s="71">
        <f t="shared" si="10"/>
        <v>0</v>
      </c>
      <c r="AI30" s="9"/>
      <c r="AJ30" s="71">
        <f t="shared" si="11"/>
        <v>0</v>
      </c>
      <c r="AK30" s="71">
        <f t="shared" si="12"/>
        <v>0</v>
      </c>
      <c r="AL30" s="71">
        <f t="shared" si="13"/>
        <v>0</v>
      </c>
      <c r="AM30" s="71">
        <f t="shared" si="14"/>
        <v>0</v>
      </c>
      <c r="AN30" s="12"/>
    </row>
    <row r="31" spans="2:40" x14ac:dyDescent="0.2">
      <c r="B31" s="39">
        <v>43277</v>
      </c>
      <c r="C31" s="44"/>
      <c r="D31" s="9"/>
      <c r="E31" s="9"/>
      <c r="F31" s="9"/>
      <c r="G31" s="71">
        <f t="shared" si="0"/>
        <v>0</v>
      </c>
      <c r="H31" s="9"/>
      <c r="I31" s="11"/>
      <c r="J31" s="47"/>
      <c r="K31" s="47"/>
      <c r="L31" s="72">
        <f t="shared" si="1"/>
        <v>0</v>
      </c>
      <c r="M31" s="47"/>
      <c r="N31" s="47"/>
      <c r="O31" s="47"/>
      <c r="P31" s="72">
        <f t="shared" si="2"/>
        <v>0</v>
      </c>
      <c r="Q31" s="47"/>
      <c r="R31" s="48"/>
      <c r="S31" s="9"/>
      <c r="T31" s="9"/>
      <c r="U31" s="9"/>
      <c r="V31" s="9"/>
      <c r="W31" s="9"/>
      <c r="X31" s="71">
        <f t="shared" si="3"/>
        <v>0</v>
      </c>
      <c r="Y31" s="9"/>
      <c r="Z31" s="71">
        <f t="shared" si="4"/>
        <v>0</v>
      </c>
      <c r="AA31" s="71">
        <f t="shared" si="5"/>
        <v>0</v>
      </c>
      <c r="AB31" s="71">
        <f t="shared" si="6"/>
        <v>0</v>
      </c>
      <c r="AC31" s="71">
        <f t="shared" si="7"/>
        <v>0</v>
      </c>
      <c r="AD31" s="12"/>
      <c r="AE31" s="9"/>
      <c r="AF31" s="71">
        <f t="shared" si="8"/>
        <v>0</v>
      </c>
      <c r="AG31" s="71">
        <f t="shared" si="9"/>
        <v>0</v>
      </c>
      <c r="AH31" s="71">
        <f t="shared" si="10"/>
        <v>0</v>
      </c>
      <c r="AI31" s="9"/>
      <c r="AJ31" s="71">
        <f t="shared" si="11"/>
        <v>0</v>
      </c>
      <c r="AK31" s="71">
        <f t="shared" si="12"/>
        <v>0</v>
      </c>
      <c r="AL31" s="71">
        <f t="shared" si="13"/>
        <v>0</v>
      </c>
      <c r="AM31" s="71">
        <f t="shared" si="14"/>
        <v>0</v>
      </c>
      <c r="AN31" s="12"/>
    </row>
    <row r="32" spans="2:40" x14ac:dyDescent="0.2">
      <c r="B32" s="39">
        <v>43278</v>
      </c>
      <c r="C32" s="44"/>
      <c r="D32" s="9"/>
      <c r="E32" s="9"/>
      <c r="F32" s="9"/>
      <c r="G32" s="71">
        <f t="shared" si="0"/>
        <v>0</v>
      </c>
      <c r="H32" s="9"/>
      <c r="I32" s="11"/>
      <c r="J32" s="47"/>
      <c r="K32" s="47"/>
      <c r="L32" s="72">
        <f t="shared" si="1"/>
        <v>0</v>
      </c>
      <c r="M32" s="47"/>
      <c r="N32" s="47"/>
      <c r="O32" s="47"/>
      <c r="P32" s="72">
        <f t="shared" si="2"/>
        <v>0</v>
      </c>
      <c r="Q32" s="47"/>
      <c r="R32" s="48"/>
      <c r="S32" s="9"/>
      <c r="T32" s="9"/>
      <c r="U32" s="9"/>
      <c r="V32" s="9"/>
      <c r="W32" s="9"/>
      <c r="X32" s="71">
        <f t="shared" si="3"/>
        <v>0</v>
      </c>
      <c r="Y32" s="9"/>
      <c r="Z32" s="71">
        <f t="shared" si="4"/>
        <v>0</v>
      </c>
      <c r="AA32" s="71">
        <f t="shared" si="5"/>
        <v>0</v>
      </c>
      <c r="AB32" s="71">
        <f t="shared" si="6"/>
        <v>0</v>
      </c>
      <c r="AC32" s="71">
        <f t="shared" si="7"/>
        <v>0</v>
      </c>
      <c r="AD32" s="12"/>
      <c r="AE32" s="9"/>
      <c r="AF32" s="71">
        <f t="shared" si="8"/>
        <v>0</v>
      </c>
      <c r="AG32" s="71">
        <f t="shared" si="9"/>
        <v>0</v>
      </c>
      <c r="AH32" s="71">
        <f t="shared" si="10"/>
        <v>0</v>
      </c>
      <c r="AI32" s="9"/>
      <c r="AJ32" s="71">
        <f t="shared" si="11"/>
        <v>0</v>
      </c>
      <c r="AK32" s="71">
        <f t="shared" si="12"/>
        <v>0</v>
      </c>
      <c r="AL32" s="71">
        <f t="shared" si="13"/>
        <v>0</v>
      </c>
      <c r="AM32" s="71">
        <f t="shared" si="14"/>
        <v>0</v>
      </c>
      <c r="AN32" s="12"/>
    </row>
    <row r="33" spans="2:40" x14ac:dyDescent="0.2">
      <c r="B33" s="39">
        <v>43279</v>
      </c>
      <c r="C33" s="44"/>
      <c r="D33" s="9"/>
      <c r="E33" s="9"/>
      <c r="F33" s="9"/>
      <c r="G33" s="71">
        <f t="shared" si="0"/>
        <v>0</v>
      </c>
      <c r="H33" s="9"/>
      <c r="I33" s="11"/>
      <c r="J33" s="47"/>
      <c r="K33" s="47"/>
      <c r="L33" s="72">
        <f t="shared" si="1"/>
        <v>0</v>
      </c>
      <c r="M33" s="47"/>
      <c r="N33" s="47"/>
      <c r="O33" s="47"/>
      <c r="P33" s="72">
        <f t="shared" si="2"/>
        <v>0</v>
      </c>
      <c r="Q33" s="47"/>
      <c r="R33" s="48"/>
      <c r="S33" s="9"/>
      <c r="T33" s="9"/>
      <c r="U33" s="9"/>
      <c r="V33" s="9"/>
      <c r="W33" s="9"/>
      <c r="X33" s="71">
        <f t="shared" si="3"/>
        <v>0</v>
      </c>
      <c r="Y33" s="9"/>
      <c r="Z33" s="71">
        <f t="shared" si="4"/>
        <v>0</v>
      </c>
      <c r="AA33" s="71">
        <f t="shared" si="5"/>
        <v>0</v>
      </c>
      <c r="AB33" s="71">
        <f t="shared" si="6"/>
        <v>0</v>
      </c>
      <c r="AC33" s="71">
        <f t="shared" si="7"/>
        <v>0</v>
      </c>
      <c r="AD33" s="12"/>
      <c r="AE33" s="9"/>
      <c r="AF33" s="71">
        <f t="shared" si="8"/>
        <v>0</v>
      </c>
      <c r="AG33" s="71">
        <f t="shared" si="9"/>
        <v>0</v>
      </c>
      <c r="AH33" s="71">
        <f t="shared" si="10"/>
        <v>0</v>
      </c>
      <c r="AI33" s="9"/>
      <c r="AJ33" s="71">
        <f t="shared" si="11"/>
        <v>0</v>
      </c>
      <c r="AK33" s="71">
        <f t="shared" si="12"/>
        <v>0</v>
      </c>
      <c r="AL33" s="71">
        <f t="shared" si="13"/>
        <v>0</v>
      </c>
      <c r="AM33" s="71">
        <f t="shared" si="14"/>
        <v>0</v>
      </c>
      <c r="AN33" s="12"/>
    </row>
    <row r="34" spans="2:40" x14ac:dyDescent="0.2">
      <c r="B34" s="39">
        <v>43280</v>
      </c>
      <c r="C34" s="44"/>
      <c r="D34" s="9"/>
      <c r="E34" s="9"/>
      <c r="F34" s="9"/>
      <c r="G34" s="71">
        <f t="shared" si="0"/>
        <v>0</v>
      </c>
      <c r="H34" s="9"/>
      <c r="I34" s="11"/>
      <c r="J34" s="47"/>
      <c r="K34" s="47"/>
      <c r="L34" s="72">
        <f t="shared" si="1"/>
        <v>0</v>
      </c>
      <c r="M34" s="47"/>
      <c r="N34" s="47"/>
      <c r="O34" s="47"/>
      <c r="P34" s="72">
        <f t="shared" si="2"/>
        <v>0</v>
      </c>
      <c r="Q34" s="47"/>
      <c r="R34" s="48"/>
      <c r="S34" s="9"/>
      <c r="T34" s="9"/>
      <c r="U34" s="9"/>
      <c r="V34" s="9"/>
      <c r="W34" s="9"/>
      <c r="X34" s="71">
        <f t="shared" si="3"/>
        <v>0</v>
      </c>
      <c r="Y34" s="9"/>
      <c r="Z34" s="71">
        <f t="shared" si="4"/>
        <v>0</v>
      </c>
      <c r="AA34" s="71">
        <f t="shared" si="5"/>
        <v>0</v>
      </c>
      <c r="AB34" s="71">
        <f t="shared" si="6"/>
        <v>0</v>
      </c>
      <c r="AC34" s="71">
        <f t="shared" si="7"/>
        <v>0</v>
      </c>
      <c r="AD34" s="12"/>
      <c r="AE34" s="9"/>
      <c r="AF34" s="71">
        <f t="shared" si="8"/>
        <v>0</v>
      </c>
      <c r="AG34" s="71">
        <f t="shared" si="9"/>
        <v>0</v>
      </c>
      <c r="AH34" s="71">
        <f t="shared" si="10"/>
        <v>0</v>
      </c>
      <c r="AI34" s="9"/>
      <c r="AJ34" s="71">
        <f t="shared" si="11"/>
        <v>0</v>
      </c>
      <c r="AK34" s="71">
        <f t="shared" si="12"/>
        <v>0</v>
      </c>
      <c r="AL34" s="71">
        <f t="shared" si="13"/>
        <v>0</v>
      </c>
      <c r="AM34" s="71">
        <f t="shared" si="14"/>
        <v>0</v>
      </c>
      <c r="AN34" s="12"/>
    </row>
    <row r="35" spans="2:40" x14ac:dyDescent="0.2">
      <c r="B35" s="39">
        <v>43281</v>
      </c>
      <c r="C35" s="44"/>
      <c r="D35" s="9"/>
      <c r="E35" s="9"/>
      <c r="F35" s="9"/>
      <c r="G35" s="71">
        <f t="shared" si="0"/>
        <v>0</v>
      </c>
      <c r="H35" s="9"/>
      <c r="I35" s="11"/>
      <c r="J35" s="47"/>
      <c r="K35" s="47"/>
      <c r="L35" s="72">
        <f t="shared" si="1"/>
        <v>0</v>
      </c>
      <c r="M35" s="47"/>
      <c r="N35" s="47"/>
      <c r="O35" s="47"/>
      <c r="P35" s="72">
        <f t="shared" si="2"/>
        <v>0</v>
      </c>
      <c r="Q35" s="47"/>
      <c r="R35" s="48"/>
      <c r="S35" s="9"/>
      <c r="T35" s="9"/>
      <c r="U35" s="9"/>
      <c r="V35" s="9"/>
      <c r="W35" s="9"/>
      <c r="X35" s="71">
        <f t="shared" si="3"/>
        <v>0</v>
      </c>
      <c r="Y35" s="9"/>
      <c r="Z35" s="71">
        <f t="shared" si="4"/>
        <v>0</v>
      </c>
      <c r="AA35" s="71">
        <f t="shared" si="5"/>
        <v>0</v>
      </c>
      <c r="AB35" s="71">
        <f t="shared" si="6"/>
        <v>0</v>
      </c>
      <c r="AC35" s="71">
        <f t="shared" si="7"/>
        <v>0</v>
      </c>
      <c r="AD35" s="12"/>
      <c r="AE35" s="9"/>
      <c r="AF35" s="71">
        <f t="shared" si="8"/>
        <v>0</v>
      </c>
      <c r="AG35" s="71">
        <f t="shared" si="9"/>
        <v>0</v>
      </c>
      <c r="AH35" s="71">
        <f t="shared" si="10"/>
        <v>0</v>
      </c>
      <c r="AI35" s="9"/>
      <c r="AJ35" s="71">
        <f t="shared" si="11"/>
        <v>0</v>
      </c>
      <c r="AK35" s="71">
        <f t="shared" si="12"/>
        <v>0</v>
      </c>
      <c r="AL35" s="71">
        <f t="shared" si="13"/>
        <v>0</v>
      </c>
      <c r="AM35" s="71">
        <f t="shared" si="14"/>
        <v>0</v>
      </c>
      <c r="AN35" s="12"/>
    </row>
    <row r="36" spans="2:40" x14ac:dyDescent="0.2">
      <c r="B36" s="39"/>
      <c r="C36" s="44"/>
      <c r="D36" s="9"/>
      <c r="E36" s="9"/>
      <c r="F36" s="9"/>
      <c r="G36" s="71">
        <f t="shared" si="0"/>
        <v>0</v>
      </c>
      <c r="H36" s="9"/>
      <c r="I36" s="11"/>
      <c r="J36" s="47"/>
      <c r="K36" s="47"/>
      <c r="L36" s="72">
        <f t="shared" si="1"/>
        <v>0</v>
      </c>
      <c r="M36" s="47"/>
      <c r="N36" s="47"/>
      <c r="O36" s="47"/>
      <c r="P36" s="72">
        <f t="shared" si="2"/>
        <v>0</v>
      </c>
      <c r="Q36" s="47"/>
      <c r="R36" s="48"/>
      <c r="S36" s="9"/>
      <c r="T36" s="9"/>
      <c r="U36" s="9"/>
      <c r="V36" s="9"/>
      <c r="W36" s="9"/>
      <c r="X36" s="71">
        <f t="shared" si="3"/>
        <v>0</v>
      </c>
      <c r="Y36" s="9"/>
      <c r="Z36" s="71">
        <f t="shared" si="4"/>
        <v>0</v>
      </c>
      <c r="AA36" s="71">
        <f t="shared" si="5"/>
        <v>0</v>
      </c>
      <c r="AB36" s="71">
        <f t="shared" si="6"/>
        <v>0</v>
      </c>
      <c r="AC36" s="71">
        <f t="shared" si="7"/>
        <v>0</v>
      </c>
      <c r="AD36" s="12"/>
      <c r="AE36" s="9"/>
      <c r="AF36" s="71">
        <f t="shared" si="8"/>
        <v>0</v>
      </c>
      <c r="AG36" s="71">
        <f t="shared" si="9"/>
        <v>0</v>
      </c>
      <c r="AH36" s="71">
        <f t="shared" si="10"/>
        <v>0</v>
      </c>
      <c r="AI36" s="9"/>
      <c r="AJ36" s="71">
        <f t="shared" si="11"/>
        <v>0</v>
      </c>
      <c r="AK36" s="71">
        <f t="shared" si="12"/>
        <v>0</v>
      </c>
      <c r="AL36" s="71">
        <f t="shared" si="13"/>
        <v>0</v>
      </c>
      <c r="AM36" s="71">
        <f t="shared" si="14"/>
        <v>0</v>
      </c>
      <c r="AN36" s="12"/>
    </row>
    <row r="37" spans="2:40" x14ac:dyDescent="0.2">
      <c r="B37" s="49"/>
      <c r="C37" s="50"/>
      <c r="D37" s="51"/>
      <c r="E37" s="51"/>
      <c r="F37" s="51"/>
      <c r="G37" s="51"/>
      <c r="H37" s="51"/>
      <c r="I37" s="52"/>
      <c r="J37" s="53"/>
      <c r="K37" s="53"/>
      <c r="L37" s="53"/>
      <c r="M37" s="53"/>
      <c r="N37" s="53"/>
      <c r="O37" s="53"/>
      <c r="P37" s="53"/>
      <c r="Q37" s="53"/>
      <c r="R37" s="54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12"/>
      <c r="AE37" s="51"/>
      <c r="AF37" s="51"/>
      <c r="AG37" s="51"/>
      <c r="AH37" s="51"/>
      <c r="AI37" s="51"/>
      <c r="AJ37" s="51"/>
      <c r="AK37" s="51"/>
      <c r="AL37" s="51"/>
      <c r="AM37" s="51"/>
      <c r="AN37" s="12"/>
    </row>
    <row r="38" spans="2:40" x14ac:dyDescent="0.2">
      <c r="B38" s="1"/>
      <c r="C38" s="50"/>
      <c r="D38" s="60"/>
      <c r="E38" s="60"/>
      <c r="F38" s="60"/>
      <c r="G38" s="60"/>
      <c r="H38" s="62"/>
      <c r="I38" s="63"/>
      <c r="J38" s="64"/>
      <c r="K38" s="64"/>
      <c r="L38" s="64"/>
      <c r="M38" s="64"/>
      <c r="N38" s="64"/>
      <c r="O38" s="64"/>
      <c r="P38" s="64"/>
      <c r="Q38" s="64"/>
      <c r="R38" s="65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12"/>
      <c r="AE38" s="60"/>
      <c r="AF38" s="60"/>
      <c r="AG38" s="60"/>
      <c r="AH38" s="60"/>
      <c r="AI38" s="60"/>
      <c r="AJ38" s="60"/>
      <c r="AK38" s="60"/>
      <c r="AL38" s="60"/>
      <c r="AM38" s="60"/>
      <c r="AN38" s="12"/>
    </row>
    <row r="39" spans="2:40" ht="15.75" thickBot="1" x14ac:dyDescent="0.25">
      <c r="B39" s="1"/>
      <c r="C39" s="50"/>
      <c r="D39" s="66">
        <f t="shared" ref="D39:AM39" si="15">SUM(D6:D36)</f>
        <v>0</v>
      </c>
      <c r="E39" s="66">
        <f t="shared" si="15"/>
        <v>0</v>
      </c>
      <c r="F39" s="66"/>
      <c r="G39" s="66">
        <f t="shared" si="15"/>
        <v>0</v>
      </c>
      <c r="H39" s="68"/>
      <c r="I39" s="69"/>
      <c r="J39" s="66">
        <f t="shared" si="15"/>
        <v>0</v>
      </c>
      <c r="K39" s="66">
        <f t="shared" si="15"/>
        <v>0</v>
      </c>
      <c r="L39" s="66">
        <f t="shared" si="15"/>
        <v>0</v>
      </c>
      <c r="M39" s="66">
        <f t="shared" si="15"/>
        <v>0</v>
      </c>
      <c r="N39" s="66">
        <f t="shared" si="15"/>
        <v>0</v>
      </c>
      <c r="O39" s="66">
        <f t="shared" si="15"/>
        <v>0</v>
      </c>
      <c r="P39" s="66">
        <f t="shared" si="15"/>
        <v>0</v>
      </c>
      <c r="Q39" s="66">
        <f t="shared" si="15"/>
        <v>0</v>
      </c>
      <c r="R39" s="74">
        <f t="shared" si="15"/>
        <v>0</v>
      </c>
      <c r="S39" s="66">
        <f t="shared" si="15"/>
        <v>0</v>
      </c>
      <c r="T39" s="66">
        <f t="shared" si="15"/>
        <v>0</v>
      </c>
      <c r="U39" s="66">
        <f t="shared" si="15"/>
        <v>0</v>
      </c>
      <c r="V39" s="66">
        <f t="shared" si="15"/>
        <v>0</v>
      </c>
      <c r="W39" s="66">
        <f t="shared" si="15"/>
        <v>0</v>
      </c>
      <c r="X39" s="66">
        <f t="shared" si="15"/>
        <v>0</v>
      </c>
      <c r="Y39" s="66">
        <f t="shared" si="15"/>
        <v>0</v>
      </c>
      <c r="Z39" s="66">
        <f t="shared" si="15"/>
        <v>0</v>
      </c>
      <c r="AA39" s="66">
        <f t="shared" si="15"/>
        <v>0</v>
      </c>
      <c r="AB39" s="66">
        <f t="shared" si="15"/>
        <v>0</v>
      </c>
      <c r="AC39" s="66">
        <f t="shared" si="15"/>
        <v>0</v>
      </c>
      <c r="AD39" s="74">
        <f t="shared" si="15"/>
        <v>0</v>
      </c>
      <c r="AE39" s="66">
        <f t="shared" si="15"/>
        <v>0</v>
      </c>
      <c r="AF39" s="66">
        <f t="shared" si="15"/>
        <v>0</v>
      </c>
      <c r="AG39" s="66">
        <f t="shared" si="15"/>
        <v>0</v>
      </c>
      <c r="AH39" s="66">
        <f t="shared" si="15"/>
        <v>0</v>
      </c>
      <c r="AI39" s="66">
        <f t="shared" si="15"/>
        <v>0</v>
      </c>
      <c r="AJ39" s="66">
        <f t="shared" si="15"/>
        <v>0</v>
      </c>
      <c r="AK39" s="66">
        <f t="shared" si="15"/>
        <v>0</v>
      </c>
      <c r="AL39" s="66">
        <f t="shared" si="15"/>
        <v>0</v>
      </c>
      <c r="AM39" s="66">
        <f t="shared" si="15"/>
        <v>0</v>
      </c>
      <c r="AN39" s="12"/>
    </row>
    <row r="40" spans="2:40" ht="15.75" thickTop="1" x14ac:dyDescent="0.2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S37"/>
  <sheetViews>
    <sheetView workbookViewId="0">
      <selection activeCell="A26" sqref="A26:XFD26"/>
    </sheetView>
  </sheetViews>
  <sheetFormatPr defaultRowHeight="15" x14ac:dyDescent="0.2"/>
  <cols>
    <col min="2" max="2" width="9.28125" customWidth="1"/>
    <col min="3" max="3" width="13.44921875" customWidth="1"/>
    <col min="4" max="4" width="11.43359375" style="1" customWidth="1"/>
    <col min="5" max="5" width="11.56640625" style="1" customWidth="1"/>
    <col min="6" max="6" width="13.31640625" style="1" customWidth="1"/>
    <col min="7" max="7" width="13.98828125" style="1" customWidth="1"/>
    <col min="8" max="8" width="13.44921875" style="1" customWidth="1"/>
    <col min="9" max="9" width="9.81640625" style="1" customWidth="1"/>
    <col min="10" max="10" width="0.94140625" style="1" customWidth="1"/>
    <col min="11" max="11" width="12.64453125" style="1" customWidth="1"/>
    <col min="12" max="14" width="9.81640625" style="1" customWidth="1"/>
    <col min="15" max="15" width="1.34375" style="1" customWidth="1"/>
    <col min="16" max="16" width="12.64453125" customWidth="1"/>
    <col min="17" max="17" width="12.23828125" customWidth="1"/>
    <col min="18" max="18" width="13.98828125" customWidth="1"/>
    <col min="19" max="19" width="11.1640625" customWidth="1"/>
  </cols>
  <sheetData>
    <row r="2" spans="2:19" s="1" customFormat="1" x14ac:dyDescent="0.2"/>
    <row r="3" spans="2:19" ht="21" x14ac:dyDescent="0.3">
      <c r="C3" s="90"/>
      <c r="D3" s="94" t="s">
        <v>32</v>
      </c>
      <c r="E3" s="91"/>
      <c r="F3" s="91"/>
      <c r="G3" s="91"/>
      <c r="H3" s="91"/>
      <c r="I3" s="92"/>
      <c r="J3" s="95"/>
      <c r="K3" s="90"/>
      <c r="L3" s="94" t="s">
        <v>33</v>
      </c>
      <c r="M3" s="94"/>
      <c r="N3" s="92"/>
      <c r="O3" s="52"/>
      <c r="P3" s="90"/>
      <c r="Q3" s="94" t="s">
        <v>131</v>
      </c>
      <c r="R3" s="91"/>
      <c r="S3" s="92"/>
    </row>
    <row r="4" spans="2:19" ht="54.75" x14ac:dyDescent="0.2">
      <c r="B4" s="76" t="s">
        <v>37</v>
      </c>
      <c r="C4" s="19" t="s">
        <v>183</v>
      </c>
      <c r="D4" s="19" t="s">
        <v>120</v>
      </c>
      <c r="E4" s="19" t="s">
        <v>123</v>
      </c>
      <c r="F4" s="19" t="s">
        <v>124</v>
      </c>
      <c r="G4" s="19" t="s">
        <v>122</v>
      </c>
      <c r="H4" s="19" t="s">
        <v>121</v>
      </c>
      <c r="I4" s="19" t="s">
        <v>125</v>
      </c>
      <c r="J4" s="46"/>
      <c r="K4" s="19" t="s">
        <v>127</v>
      </c>
      <c r="L4" s="19" t="s">
        <v>128</v>
      </c>
      <c r="M4" s="19" t="s">
        <v>129</v>
      </c>
      <c r="N4" s="19" t="s">
        <v>130</v>
      </c>
      <c r="O4" s="46"/>
      <c r="P4" s="177" t="s">
        <v>119</v>
      </c>
      <c r="Q4" s="177" t="s">
        <v>118</v>
      </c>
      <c r="R4" s="177" t="s">
        <v>126</v>
      </c>
      <c r="S4" s="177" t="s">
        <v>184</v>
      </c>
    </row>
    <row r="5" spans="2:19" x14ac:dyDescent="0.2">
      <c r="B5" s="89">
        <v>43252</v>
      </c>
      <c r="C5" s="9"/>
      <c r="D5" s="9"/>
      <c r="E5" s="9"/>
      <c r="F5" s="9"/>
      <c r="G5" s="9"/>
      <c r="H5" s="9"/>
      <c r="I5" s="9"/>
      <c r="J5" s="38"/>
      <c r="K5" s="9"/>
      <c r="L5" s="9"/>
      <c r="M5" s="9"/>
      <c r="N5" s="9"/>
      <c r="O5" s="38"/>
      <c r="P5" s="9"/>
      <c r="Q5" s="9"/>
      <c r="R5" s="9"/>
      <c r="S5" s="185">
        <f>SUM(P5:R5)</f>
        <v>0</v>
      </c>
    </row>
    <row r="6" spans="2:19" x14ac:dyDescent="0.2">
      <c r="B6" s="39">
        <v>43253</v>
      </c>
      <c r="C6" s="9"/>
      <c r="D6" s="9"/>
      <c r="E6" s="9"/>
      <c r="F6" s="9"/>
      <c r="G6" s="9"/>
      <c r="H6" s="9"/>
      <c r="I6" s="9"/>
      <c r="J6" s="38"/>
      <c r="K6" s="9"/>
      <c r="L6" s="9"/>
      <c r="M6" s="9"/>
      <c r="N6" s="9"/>
      <c r="O6" s="38"/>
      <c r="P6" s="9"/>
      <c r="Q6" s="9"/>
      <c r="R6" s="9"/>
      <c r="S6" s="185">
        <f t="shared" ref="S6:S34" si="0">SUM(P6:R6)</f>
        <v>0</v>
      </c>
    </row>
    <row r="7" spans="2:19" x14ac:dyDescent="0.2">
      <c r="B7" s="39">
        <v>43254</v>
      </c>
      <c r="C7" s="9"/>
      <c r="D7" s="9"/>
      <c r="E7" s="9"/>
      <c r="F7" s="9"/>
      <c r="G7" s="9"/>
      <c r="H7" s="9"/>
      <c r="I7" s="9"/>
      <c r="J7" s="38"/>
      <c r="K7" s="9"/>
      <c r="L7" s="9"/>
      <c r="M7" s="9"/>
      <c r="N7" s="9"/>
      <c r="O7" s="38"/>
      <c r="P7" s="9"/>
      <c r="Q7" s="9"/>
      <c r="R7" s="9"/>
      <c r="S7" s="185">
        <f t="shared" si="0"/>
        <v>0</v>
      </c>
    </row>
    <row r="8" spans="2:19" x14ac:dyDescent="0.2">
      <c r="B8" s="39">
        <v>43255</v>
      </c>
      <c r="C8" s="9"/>
      <c r="D8" s="9"/>
      <c r="E8" s="9"/>
      <c r="F8" s="9"/>
      <c r="G8" s="9"/>
      <c r="H8" s="9"/>
      <c r="I8" s="9"/>
      <c r="J8" s="38"/>
      <c r="K8" s="9"/>
      <c r="L8" s="9"/>
      <c r="M8" s="9"/>
      <c r="N8" s="9"/>
      <c r="O8" s="38"/>
      <c r="P8" s="9"/>
      <c r="Q8" s="9"/>
      <c r="R8" s="9"/>
      <c r="S8" s="185">
        <f t="shared" si="0"/>
        <v>0</v>
      </c>
    </row>
    <row r="9" spans="2:19" x14ac:dyDescent="0.2">
      <c r="B9" s="39">
        <v>43256</v>
      </c>
      <c r="C9" s="9"/>
      <c r="D9" s="9"/>
      <c r="E9" s="9"/>
      <c r="F9" s="9"/>
      <c r="G9" s="9"/>
      <c r="H9" s="9"/>
      <c r="I9" s="9"/>
      <c r="J9" s="38"/>
      <c r="K9" s="9"/>
      <c r="L9" s="9"/>
      <c r="M9" s="9"/>
      <c r="N9" s="9"/>
      <c r="O9" s="38"/>
      <c r="P9" s="9"/>
      <c r="Q9" s="9"/>
      <c r="R9" s="9"/>
      <c r="S9" s="185">
        <f t="shared" si="0"/>
        <v>0</v>
      </c>
    </row>
    <row r="10" spans="2:19" x14ac:dyDescent="0.2">
      <c r="B10" s="39">
        <v>43257</v>
      </c>
      <c r="C10" s="9"/>
      <c r="D10" s="9"/>
      <c r="E10" s="9"/>
      <c r="F10" s="9"/>
      <c r="G10" s="9"/>
      <c r="H10" s="9"/>
      <c r="I10" s="9"/>
      <c r="J10" s="38"/>
      <c r="K10" s="9"/>
      <c r="L10" s="9"/>
      <c r="M10" s="9"/>
      <c r="N10" s="9"/>
      <c r="O10" s="38"/>
      <c r="P10" s="9"/>
      <c r="Q10" s="9"/>
      <c r="R10" s="9"/>
      <c r="S10" s="185">
        <f t="shared" si="0"/>
        <v>0</v>
      </c>
    </row>
    <row r="11" spans="2:19" x14ac:dyDescent="0.2">
      <c r="B11" s="39">
        <v>43258</v>
      </c>
      <c r="C11" s="9"/>
      <c r="D11" s="9"/>
      <c r="E11" s="9"/>
      <c r="F11" s="9"/>
      <c r="G11" s="9"/>
      <c r="H11" s="9"/>
      <c r="I11" s="9"/>
      <c r="J11" s="38"/>
      <c r="K11" s="9"/>
      <c r="L11" s="9"/>
      <c r="M11" s="9"/>
      <c r="N11" s="9"/>
      <c r="O11" s="38"/>
      <c r="P11" s="9"/>
      <c r="Q11" s="9"/>
      <c r="R11" s="9"/>
      <c r="S11" s="185">
        <f t="shared" si="0"/>
        <v>0</v>
      </c>
    </row>
    <row r="12" spans="2:19" x14ac:dyDescent="0.2">
      <c r="B12" s="39">
        <v>43259</v>
      </c>
      <c r="C12" s="9"/>
      <c r="D12" s="9"/>
      <c r="E12" s="9"/>
      <c r="F12" s="9"/>
      <c r="G12" s="9"/>
      <c r="H12" s="9"/>
      <c r="I12" s="9"/>
      <c r="J12" s="38"/>
      <c r="K12" s="9"/>
      <c r="L12" s="9"/>
      <c r="M12" s="9"/>
      <c r="N12" s="9"/>
      <c r="O12" s="38"/>
      <c r="P12" s="9"/>
      <c r="Q12" s="9"/>
      <c r="R12" s="9"/>
      <c r="S12" s="185">
        <f t="shared" si="0"/>
        <v>0</v>
      </c>
    </row>
    <row r="13" spans="2:19" x14ac:dyDescent="0.2">
      <c r="B13" s="39">
        <v>43260</v>
      </c>
      <c r="C13" s="9"/>
      <c r="D13" s="9"/>
      <c r="E13" s="9"/>
      <c r="F13" s="9"/>
      <c r="G13" s="9"/>
      <c r="H13" s="9"/>
      <c r="I13" s="9"/>
      <c r="J13" s="38"/>
      <c r="K13" s="9"/>
      <c r="L13" s="9"/>
      <c r="M13" s="9"/>
      <c r="N13" s="9"/>
      <c r="O13" s="38"/>
      <c r="P13" s="9"/>
      <c r="Q13" s="9"/>
      <c r="R13" s="9"/>
      <c r="S13" s="185">
        <f t="shared" si="0"/>
        <v>0</v>
      </c>
    </row>
    <row r="14" spans="2:19" x14ac:dyDescent="0.2">
      <c r="B14" s="39">
        <v>43261</v>
      </c>
      <c r="C14" s="9"/>
      <c r="D14" s="9"/>
      <c r="E14" s="9"/>
      <c r="F14" s="9"/>
      <c r="G14" s="9"/>
      <c r="H14" s="9"/>
      <c r="I14" s="9"/>
      <c r="J14" s="38"/>
      <c r="K14" s="9"/>
      <c r="L14" s="9"/>
      <c r="M14" s="9"/>
      <c r="N14" s="9"/>
      <c r="O14" s="38"/>
      <c r="P14" s="9"/>
      <c r="Q14" s="9"/>
      <c r="R14" s="9"/>
      <c r="S14" s="185">
        <f t="shared" si="0"/>
        <v>0</v>
      </c>
    </row>
    <row r="15" spans="2:19" x14ac:dyDescent="0.2">
      <c r="B15" s="39">
        <v>43262</v>
      </c>
      <c r="C15" s="9"/>
      <c r="D15" s="9"/>
      <c r="E15" s="9"/>
      <c r="F15" s="9"/>
      <c r="G15" s="9"/>
      <c r="H15" s="9"/>
      <c r="I15" s="9"/>
      <c r="J15" s="38"/>
      <c r="K15" s="9"/>
      <c r="L15" s="9"/>
      <c r="M15" s="9"/>
      <c r="N15" s="9"/>
      <c r="O15" s="38"/>
      <c r="P15" s="9"/>
      <c r="Q15" s="9"/>
      <c r="R15" s="9"/>
      <c r="S15" s="185">
        <f t="shared" si="0"/>
        <v>0</v>
      </c>
    </row>
    <row r="16" spans="2:19" x14ac:dyDescent="0.2">
      <c r="B16" s="39">
        <v>43263</v>
      </c>
      <c r="C16" s="9"/>
      <c r="D16" s="9"/>
      <c r="E16" s="9"/>
      <c r="F16" s="9"/>
      <c r="G16" s="9"/>
      <c r="H16" s="9"/>
      <c r="I16" s="9"/>
      <c r="J16" s="38"/>
      <c r="K16" s="9"/>
      <c r="L16" s="9"/>
      <c r="M16" s="9"/>
      <c r="N16" s="9"/>
      <c r="O16" s="38"/>
      <c r="P16" s="9"/>
      <c r="Q16" s="9"/>
      <c r="R16" s="9"/>
      <c r="S16" s="185">
        <f t="shared" si="0"/>
        <v>0</v>
      </c>
    </row>
    <row r="17" spans="2:19" x14ac:dyDescent="0.2">
      <c r="B17" s="39">
        <v>43264</v>
      </c>
      <c r="C17" s="9"/>
      <c r="D17" s="9"/>
      <c r="E17" s="9"/>
      <c r="F17" s="9"/>
      <c r="G17" s="9"/>
      <c r="H17" s="9"/>
      <c r="I17" s="9"/>
      <c r="J17" s="38"/>
      <c r="K17" s="9"/>
      <c r="L17" s="9"/>
      <c r="M17" s="9"/>
      <c r="N17" s="9"/>
      <c r="O17" s="38"/>
      <c r="P17" s="9"/>
      <c r="Q17" s="9"/>
      <c r="R17" s="9"/>
      <c r="S17" s="185">
        <f t="shared" si="0"/>
        <v>0</v>
      </c>
    </row>
    <row r="18" spans="2:19" x14ac:dyDescent="0.2">
      <c r="B18" s="39">
        <v>43265</v>
      </c>
      <c r="C18" s="9"/>
      <c r="D18" s="9"/>
      <c r="E18" s="9"/>
      <c r="F18" s="9"/>
      <c r="G18" s="9"/>
      <c r="H18" s="9"/>
      <c r="I18" s="9"/>
      <c r="J18" s="38"/>
      <c r="K18" s="9"/>
      <c r="L18" s="9"/>
      <c r="M18" s="9"/>
      <c r="N18" s="9"/>
      <c r="O18" s="38"/>
      <c r="P18" s="9"/>
      <c r="Q18" s="9"/>
      <c r="R18" s="9"/>
      <c r="S18" s="185">
        <f t="shared" si="0"/>
        <v>0</v>
      </c>
    </row>
    <row r="19" spans="2:19" x14ac:dyDescent="0.2">
      <c r="B19" s="39">
        <v>43266</v>
      </c>
      <c r="C19" s="9"/>
      <c r="D19" s="9"/>
      <c r="E19" s="9"/>
      <c r="F19" s="9"/>
      <c r="G19" s="9"/>
      <c r="H19" s="9"/>
      <c r="I19" s="9"/>
      <c r="J19" s="38"/>
      <c r="K19" s="9"/>
      <c r="L19" s="9"/>
      <c r="M19" s="9"/>
      <c r="N19" s="9"/>
      <c r="O19" s="38"/>
      <c r="P19" s="9"/>
      <c r="Q19" s="9"/>
      <c r="R19" s="9"/>
      <c r="S19" s="185">
        <f t="shared" si="0"/>
        <v>0</v>
      </c>
    </row>
    <row r="20" spans="2:19" x14ac:dyDescent="0.2">
      <c r="B20" s="39">
        <v>43267</v>
      </c>
      <c r="C20" s="9"/>
      <c r="D20" s="9"/>
      <c r="E20" s="9"/>
      <c r="F20" s="9"/>
      <c r="G20" s="9"/>
      <c r="H20" s="9"/>
      <c r="I20" s="9"/>
      <c r="J20" s="38"/>
      <c r="K20" s="9"/>
      <c r="L20" s="9"/>
      <c r="M20" s="9"/>
      <c r="N20" s="9"/>
      <c r="O20" s="38"/>
      <c r="P20" s="9"/>
      <c r="Q20" s="9"/>
      <c r="R20" s="9"/>
      <c r="S20" s="185">
        <f t="shared" si="0"/>
        <v>0</v>
      </c>
    </row>
    <row r="21" spans="2:19" x14ac:dyDescent="0.2">
      <c r="B21" s="39">
        <v>43268</v>
      </c>
      <c r="C21" s="9"/>
      <c r="D21" s="9"/>
      <c r="E21" s="9"/>
      <c r="F21" s="9"/>
      <c r="G21" s="9"/>
      <c r="H21" s="9"/>
      <c r="I21" s="9"/>
      <c r="J21" s="38"/>
      <c r="K21" s="9"/>
      <c r="L21" s="9"/>
      <c r="M21" s="9"/>
      <c r="N21" s="9"/>
      <c r="O21" s="38"/>
      <c r="P21" s="9"/>
      <c r="Q21" s="9"/>
      <c r="R21" s="9"/>
      <c r="S21" s="185">
        <f t="shared" si="0"/>
        <v>0</v>
      </c>
    </row>
    <row r="22" spans="2:19" x14ac:dyDescent="0.2">
      <c r="B22" s="39">
        <v>43269</v>
      </c>
      <c r="C22" s="9"/>
      <c r="D22" s="9"/>
      <c r="E22" s="9"/>
      <c r="F22" s="9"/>
      <c r="G22" s="9"/>
      <c r="H22" s="9"/>
      <c r="I22" s="9"/>
      <c r="J22" s="38"/>
      <c r="K22" s="9"/>
      <c r="L22" s="9"/>
      <c r="M22" s="9"/>
      <c r="N22" s="9"/>
      <c r="O22" s="38"/>
      <c r="P22" s="9"/>
      <c r="Q22" s="9"/>
      <c r="R22" s="9"/>
      <c r="S22" s="185">
        <f t="shared" si="0"/>
        <v>0</v>
      </c>
    </row>
    <row r="23" spans="2:19" x14ac:dyDescent="0.2">
      <c r="B23" s="39">
        <v>43270</v>
      </c>
      <c r="C23" s="9"/>
      <c r="D23" s="9"/>
      <c r="E23" s="9"/>
      <c r="F23" s="9"/>
      <c r="G23" s="9"/>
      <c r="H23" s="9"/>
      <c r="I23" s="9"/>
      <c r="J23" s="38"/>
      <c r="K23" s="9"/>
      <c r="L23" s="9"/>
      <c r="M23" s="9"/>
      <c r="N23" s="9"/>
      <c r="O23" s="38"/>
      <c r="P23" s="9"/>
      <c r="Q23" s="9"/>
      <c r="R23" s="9"/>
      <c r="S23" s="185">
        <f t="shared" si="0"/>
        <v>0</v>
      </c>
    </row>
    <row r="24" spans="2:19" x14ac:dyDescent="0.2">
      <c r="B24" s="39">
        <v>43271</v>
      </c>
      <c r="C24" s="9"/>
      <c r="D24" s="9"/>
      <c r="E24" s="9"/>
      <c r="F24" s="9"/>
      <c r="G24" s="9"/>
      <c r="H24" s="9"/>
      <c r="I24" s="9"/>
      <c r="J24" s="38"/>
      <c r="K24" s="9"/>
      <c r="L24" s="9"/>
      <c r="M24" s="9"/>
      <c r="N24" s="9"/>
      <c r="O24" s="38"/>
      <c r="P24" s="9"/>
      <c r="Q24" s="9"/>
      <c r="R24" s="9"/>
      <c r="S24" s="185">
        <f t="shared" si="0"/>
        <v>0</v>
      </c>
    </row>
    <row r="25" spans="2:19" x14ac:dyDescent="0.2">
      <c r="B25" s="39">
        <v>43272</v>
      </c>
      <c r="C25" s="9"/>
      <c r="D25" s="9"/>
      <c r="E25" s="9"/>
      <c r="F25" s="9"/>
      <c r="G25" s="9"/>
      <c r="H25" s="9"/>
      <c r="I25" s="9"/>
      <c r="J25" s="38"/>
      <c r="K25" s="9"/>
      <c r="L25" s="9"/>
      <c r="M25" s="9"/>
      <c r="N25" s="9"/>
      <c r="O25" s="38"/>
      <c r="P25" s="9"/>
      <c r="Q25" s="9"/>
      <c r="R25" s="9"/>
      <c r="S25" s="185">
        <f t="shared" si="0"/>
        <v>0</v>
      </c>
    </row>
    <row r="26" spans="2:19" x14ac:dyDescent="0.2">
      <c r="B26" s="39">
        <v>43273</v>
      </c>
      <c r="C26" s="9"/>
      <c r="D26" s="9"/>
      <c r="E26" s="9"/>
      <c r="F26" s="9"/>
      <c r="G26" s="9"/>
      <c r="H26" s="9"/>
      <c r="I26" s="9"/>
      <c r="J26" s="38"/>
      <c r="K26" s="9"/>
      <c r="L26" s="9"/>
      <c r="M26" s="9"/>
      <c r="N26" s="9"/>
      <c r="O26" s="38"/>
      <c r="P26" s="9"/>
      <c r="Q26" s="9"/>
      <c r="R26" s="9"/>
      <c r="S26" s="185">
        <f t="shared" si="0"/>
        <v>0</v>
      </c>
    </row>
    <row r="27" spans="2:19" x14ac:dyDescent="0.2">
      <c r="B27" s="39">
        <v>43274</v>
      </c>
      <c r="C27" s="9"/>
      <c r="D27" s="9"/>
      <c r="E27" s="9"/>
      <c r="F27" s="9"/>
      <c r="G27" s="9"/>
      <c r="H27" s="9"/>
      <c r="I27" s="9"/>
      <c r="J27" s="38"/>
      <c r="K27" s="9"/>
      <c r="L27" s="9"/>
      <c r="M27" s="9"/>
      <c r="N27" s="9"/>
      <c r="O27" s="38"/>
      <c r="P27" s="9"/>
      <c r="Q27" s="9"/>
      <c r="R27" s="9"/>
      <c r="S27" s="185">
        <f t="shared" si="0"/>
        <v>0</v>
      </c>
    </row>
    <row r="28" spans="2:19" x14ac:dyDescent="0.2">
      <c r="B28" s="39">
        <v>43275</v>
      </c>
      <c r="C28" s="9"/>
      <c r="D28" s="9"/>
      <c r="E28" s="9"/>
      <c r="F28" s="9"/>
      <c r="G28" s="9"/>
      <c r="H28" s="9"/>
      <c r="I28" s="9"/>
      <c r="J28" s="38"/>
      <c r="K28" s="9"/>
      <c r="L28" s="9"/>
      <c r="M28" s="9"/>
      <c r="N28" s="9"/>
      <c r="O28" s="38"/>
      <c r="P28" s="9"/>
      <c r="Q28" s="9"/>
      <c r="R28" s="9"/>
      <c r="S28" s="185">
        <f t="shared" si="0"/>
        <v>0</v>
      </c>
    </row>
    <row r="29" spans="2:19" x14ac:dyDescent="0.2">
      <c r="B29" s="39">
        <v>43276</v>
      </c>
      <c r="C29" s="9"/>
      <c r="D29" s="9"/>
      <c r="E29" s="9"/>
      <c r="F29" s="9"/>
      <c r="G29" s="9"/>
      <c r="H29" s="9"/>
      <c r="I29" s="9"/>
      <c r="J29" s="38"/>
      <c r="K29" s="9"/>
      <c r="L29" s="9"/>
      <c r="M29" s="9"/>
      <c r="N29" s="9"/>
      <c r="O29" s="38"/>
      <c r="P29" s="9"/>
      <c r="Q29" s="9"/>
      <c r="R29" s="9"/>
      <c r="S29" s="185">
        <f t="shared" si="0"/>
        <v>0</v>
      </c>
    </row>
    <row r="30" spans="2:19" x14ac:dyDescent="0.2">
      <c r="B30" s="39">
        <v>43277</v>
      </c>
      <c r="C30" s="9"/>
      <c r="D30" s="9"/>
      <c r="E30" s="9"/>
      <c r="F30" s="9"/>
      <c r="G30" s="9"/>
      <c r="H30" s="9"/>
      <c r="I30" s="9"/>
      <c r="J30" s="38"/>
      <c r="K30" s="9"/>
      <c r="L30" s="9"/>
      <c r="M30" s="9"/>
      <c r="N30" s="9"/>
      <c r="O30" s="38"/>
      <c r="P30" s="9"/>
      <c r="Q30" s="9"/>
      <c r="R30" s="9"/>
      <c r="S30" s="185">
        <f t="shared" si="0"/>
        <v>0</v>
      </c>
    </row>
    <row r="31" spans="2:19" x14ac:dyDescent="0.2">
      <c r="B31" s="39">
        <v>43278</v>
      </c>
      <c r="C31" s="9"/>
      <c r="D31" s="9"/>
      <c r="E31" s="9"/>
      <c r="F31" s="9"/>
      <c r="G31" s="9"/>
      <c r="H31" s="9"/>
      <c r="I31" s="9"/>
      <c r="J31" s="38"/>
      <c r="K31" s="9"/>
      <c r="L31" s="9"/>
      <c r="M31" s="9"/>
      <c r="N31" s="9"/>
      <c r="O31" s="38"/>
      <c r="P31" s="9"/>
      <c r="Q31" s="9"/>
      <c r="R31" s="9"/>
      <c r="S31" s="185">
        <f t="shared" si="0"/>
        <v>0</v>
      </c>
    </row>
    <row r="32" spans="2:19" x14ac:dyDescent="0.2">
      <c r="B32" s="39">
        <v>43279</v>
      </c>
      <c r="C32" s="9"/>
      <c r="D32" s="9"/>
      <c r="E32" s="9"/>
      <c r="F32" s="9"/>
      <c r="G32" s="9"/>
      <c r="H32" s="9"/>
      <c r="I32" s="9"/>
      <c r="J32" s="38"/>
      <c r="K32" s="9"/>
      <c r="L32" s="9"/>
      <c r="M32" s="9"/>
      <c r="N32" s="9"/>
      <c r="O32" s="38"/>
      <c r="P32" s="9"/>
      <c r="Q32" s="9"/>
      <c r="R32" s="9"/>
      <c r="S32" s="185">
        <f t="shared" si="0"/>
        <v>0</v>
      </c>
    </row>
    <row r="33" spans="2:19" x14ac:dyDescent="0.2">
      <c r="B33" s="39">
        <v>43280</v>
      </c>
      <c r="C33" s="9"/>
      <c r="D33" s="9"/>
      <c r="E33" s="9"/>
      <c r="F33" s="9"/>
      <c r="G33" s="9"/>
      <c r="H33" s="9"/>
      <c r="I33" s="9"/>
      <c r="J33" s="38"/>
      <c r="K33" s="9"/>
      <c r="L33" s="9"/>
      <c r="M33" s="9"/>
      <c r="N33" s="9"/>
      <c r="O33" s="38"/>
      <c r="P33" s="9"/>
      <c r="Q33" s="9"/>
      <c r="R33" s="9"/>
      <c r="S33" s="185">
        <f t="shared" si="0"/>
        <v>0</v>
      </c>
    </row>
    <row r="34" spans="2:19" x14ac:dyDescent="0.2">
      <c r="B34" s="39">
        <v>43281</v>
      </c>
      <c r="C34" s="9"/>
      <c r="D34" s="9"/>
      <c r="E34" s="9"/>
      <c r="F34" s="9"/>
      <c r="G34" s="9"/>
      <c r="H34" s="9"/>
      <c r="I34" s="9"/>
      <c r="J34" s="38"/>
      <c r="K34" s="9"/>
      <c r="L34" s="9"/>
      <c r="M34" s="9"/>
      <c r="N34" s="9"/>
      <c r="O34" s="38"/>
      <c r="P34" s="9"/>
      <c r="Q34" s="9"/>
      <c r="R34" s="9"/>
      <c r="S34" s="185">
        <f t="shared" si="0"/>
        <v>0</v>
      </c>
    </row>
    <row r="35" spans="2:19" x14ac:dyDescent="0.2">
      <c r="C35" s="96"/>
      <c r="D35" s="96"/>
      <c r="E35" s="96"/>
      <c r="F35" s="96"/>
      <c r="G35" s="96"/>
      <c r="H35" s="96"/>
      <c r="I35" s="96"/>
      <c r="J35" s="38"/>
      <c r="K35" s="96"/>
      <c r="L35" s="96"/>
      <c r="M35" s="96"/>
      <c r="N35" s="96"/>
      <c r="O35" s="38"/>
      <c r="P35" s="96"/>
      <c r="Q35" s="96"/>
      <c r="R35" s="96"/>
      <c r="S35" s="184"/>
    </row>
    <row r="36" spans="2:19" ht="15.75" thickBot="1" x14ac:dyDescent="0.25">
      <c r="C36" s="97">
        <f>SUM(C5:C34)</f>
        <v>0</v>
      </c>
      <c r="D36" s="97">
        <f t="shared" ref="D36:S36" si="1">SUM(D5:D34)</f>
        <v>0</v>
      </c>
      <c r="E36" s="97">
        <f t="shared" si="1"/>
        <v>0</v>
      </c>
      <c r="F36" s="97">
        <f t="shared" si="1"/>
        <v>0</v>
      </c>
      <c r="G36" s="97">
        <f t="shared" si="1"/>
        <v>0</v>
      </c>
      <c r="H36" s="97">
        <f t="shared" si="1"/>
        <v>0</v>
      </c>
      <c r="I36" s="97">
        <f t="shared" si="1"/>
        <v>0</v>
      </c>
      <c r="J36" s="43"/>
      <c r="K36" s="97">
        <f t="shared" si="1"/>
        <v>0</v>
      </c>
      <c r="L36" s="97">
        <f t="shared" si="1"/>
        <v>0</v>
      </c>
      <c r="M36" s="97">
        <f t="shared" si="1"/>
        <v>0</v>
      </c>
      <c r="N36" s="97">
        <f t="shared" si="1"/>
        <v>0</v>
      </c>
      <c r="O36" s="43"/>
      <c r="P36" s="97">
        <f t="shared" si="1"/>
        <v>0</v>
      </c>
      <c r="Q36" s="97">
        <f t="shared" si="1"/>
        <v>0</v>
      </c>
      <c r="R36" s="97">
        <f t="shared" si="1"/>
        <v>0</v>
      </c>
      <c r="S36" s="97">
        <f t="shared" si="1"/>
        <v>0</v>
      </c>
    </row>
    <row r="37" spans="2:19" ht="15.75" thickTop="1" x14ac:dyDescent="0.2"/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3:S26"/>
  <sheetViews>
    <sheetView workbookViewId="0">
      <selection activeCell="Q28" sqref="Q28"/>
    </sheetView>
  </sheetViews>
  <sheetFormatPr defaultRowHeight="15" x14ac:dyDescent="0.2"/>
  <cols>
    <col min="4" max="4" width="5.6484375" customWidth="1"/>
    <col min="6" max="6" width="9.14453125" style="1"/>
    <col min="7" max="7" width="15.73828125" customWidth="1"/>
    <col min="8" max="8" width="13.5859375" customWidth="1"/>
    <col min="9" max="9" width="12.64453125" customWidth="1"/>
    <col min="10" max="10" width="15.46875" customWidth="1"/>
    <col min="11" max="11" width="17.62109375" customWidth="1"/>
    <col min="12" max="12" width="12.5078125" customWidth="1"/>
    <col min="13" max="13" width="13.85546875" customWidth="1"/>
    <col min="14" max="14" width="13.1796875" customWidth="1"/>
    <col min="15" max="15" width="12.9140625" customWidth="1"/>
    <col min="16" max="16" width="13.85546875" customWidth="1"/>
    <col min="17" max="17" width="11.97265625" customWidth="1"/>
    <col min="18" max="18" width="11.1640625" customWidth="1"/>
    <col min="19" max="19" width="13.5859375" customWidth="1"/>
  </cols>
  <sheetData>
    <row r="3" spans="3:19" x14ac:dyDescent="0.2">
      <c r="C3" s="98"/>
      <c r="D3" s="99"/>
      <c r="E3" s="99"/>
      <c r="F3" s="99"/>
      <c r="G3" s="100"/>
      <c r="H3" s="101" t="s">
        <v>148</v>
      </c>
      <c r="I3" s="102"/>
      <c r="J3" s="103"/>
      <c r="K3" s="99"/>
      <c r="L3" s="104"/>
      <c r="M3" s="100"/>
      <c r="N3" s="153"/>
      <c r="O3" s="93" t="s">
        <v>156</v>
      </c>
      <c r="P3" s="93"/>
      <c r="Q3" s="91"/>
      <c r="R3" s="91"/>
      <c r="S3" s="92"/>
    </row>
    <row r="4" spans="3:19" ht="23.25" x14ac:dyDescent="0.2">
      <c r="C4" s="98"/>
      <c r="D4" s="105"/>
      <c r="E4" s="106" t="s">
        <v>0</v>
      </c>
      <c r="F4" s="139" t="s">
        <v>142</v>
      </c>
      <c r="G4" s="107"/>
      <c r="H4" s="108" t="s">
        <v>132</v>
      </c>
      <c r="I4" s="109"/>
      <c r="J4" s="109"/>
      <c r="K4" s="109"/>
      <c r="L4" s="141" t="s">
        <v>133</v>
      </c>
      <c r="M4" s="110" t="s">
        <v>134</v>
      </c>
      <c r="N4" s="145" t="s">
        <v>149</v>
      </c>
      <c r="O4" s="145" t="s">
        <v>149</v>
      </c>
      <c r="P4" s="145" t="s">
        <v>149</v>
      </c>
      <c r="Q4" s="145" t="s">
        <v>149</v>
      </c>
      <c r="R4" s="145" t="s">
        <v>149</v>
      </c>
      <c r="S4" s="148" t="s">
        <v>155</v>
      </c>
    </row>
    <row r="5" spans="3:19" x14ac:dyDescent="0.2">
      <c r="C5" s="98"/>
      <c r="D5" s="105"/>
      <c r="E5" s="111"/>
      <c r="F5" s="140"/>
      <c r="G5" s="114" t="s">
        <v>144</v>
      </c>
      <c r="H5" s="113" t="s">
        <v>145</v>
      </c>
      <c r="I5" s="114" t="s">
        <v>146</v>
      </c>
      <c r="J5" s="114" t="s">
        <v>147</v>
      </c>
      <c r="K5" s="114" t="s">
        <v>143</v>
      </c>
      <c r="L5" s="142" t="s">
        <v>135</v>
      </c>
      <c r="M5" s="112" t="s">
        <v>136</v>
      </c>
      <c r="N5" s="144" t="s">
        <v>150</v>
      </c>
      <c r="O5" s="144" t="s">
        <v>151</v>
      </c>
      <c r="P5" s="144" t="s">
        <v>152</v>
      </c>
      <c r="Q5" s="144" t="s">
        <v>153</v>
      </c>
      <c r="R5" s="144" t="s">
        <v>154</v>
      </c>
      <c r="S5" s="149" t="s">
        <v>154</v>
      </c>
    </row>
    <row r="6" spans="3:19" x14ac:dyDescent="0.2">
      <c r="C6" s="98"/>
      <c r="D6" s="105">
        <v>1</v>
      </c>
      <c r="E6" s="105" t="s">
        <v>7</v>
      </c>
      <c r="F6" s="138">
        <v>6000</v>
      </c>
      <c r="G6" s="115">
        <v>7670</v>
      </c>
      <c r="H6" s="116">
        <v>18570</v>
      </c>
      <c r="I6" s="117">
        <v>15160</v>
      </c>
      <c r="J6" s="117"/>
      <c r="K6" s="118"/>
      <c r="L6" s="119">
        <f>G6+H6+I6+J6+K6</f>
        <v>41400</v>
      </c>
      <c r="M6" s="143">
        <f>L6</f>
        <v>41400</v>
      </c>
      <c r="N6" s="151">
        <f>(F6-G6)</f>
        <v>-1670</v>
      </c>
      <c r="O6" s="152">
        <f>F6-H6</f>
        <v>-12570</v>
      </c>
      <c r="P6" s="152">
        <f>F6-I6</f>
        <v>-9160</v>
      </c>
      <c r="Q6" s="152">
        <f>F6-J6</f>
        <v>6000</v>
      </c>
      <c r="R6" s="152">
        <f>F6-K6</f>
        <v>6000</v>
      </c>
      <c r="S6" s="150">
        <f>SUM(N6:R6)</f>
        <v>-11400</v>
      </c>
    </row>
    <row r="7" spans="3:19" x14ac:dyDescent="0.2">
      <c r="C7" s="98"/>
      <c r="D7" s="105">
        <v>2</v>
      </c>
      <c r="E7" s="105" t="s">
        <v>17</v>
      </c>
      <c r="F7" s="138">
        <v>5000</v>
      </c>
      <c r="G7" s="117">
        <v>6665</v>
      </c>
      <c r="H7" s="116">
        <v>15180</v>
      </c>
      <c r="I7" s="121">
        <v>16220</v>
      </c>
      <c r="J7" s="117"/>
      <c r="K7" s="118"/>
      <c r="L7" s="119">
        <f t="shared" ref="L7:L23" si="0">G7+H7+I7+J7+K7</f>
        <v>38065</v>
      </c>
      <c r="M7" s="120">
        <f t="shared" ref="M7:M23" si="1">L7</f>
        <v>38065</v>
      </c>
      <c r="N7" s="151">
        <f t="shared" ref="N7:N23" si="2">(F7-G7)</f>
        <v>-1665</v>
      </c>
      <c r="O7" s="152">
        <f t="shared" ref="O7:O23" si="3">F7-H7</f>
        <v>-10180</v>
      </c>
      <c r="P7" s="152">
        <f t="shared" ref="P7:P23" si="4">F7-I7</f>
        <v>-11220</v>
      </c>
      <c r="Q7" s="152">
        <f t="shared" ref="Q7:Q23" si="5">F7-J7</f>
        <v>5000</v>
      </c>
      <c r="R7" s="152">
        <f t="shared" ref="R7:R23" si="6">F7-K7</f>
        <v>5000</v>
      </c>
      <c r="S7" s="150">
        <f t="shared" ref="S7:S23" si="7">SUM(N7:R7)</f>
        <v>-13065</v>
      </c>
    </row>
    <row r="8" spans="3:19" x14ac:dyDescent="0.2">
      <c r="C8" s="98"/>
      <c r="D8" s="105">
        <v>3</v>
      </c>
      <c r="E8" s="105" t="s">
        <v>15</v>
      </c>
      <c r="F8" s="138">
        <v>14000</v>
      </c>
      <c r="G8" s="117">
        <v>14970</v>
      </c>
      <c r="H8" s="116">
        <v>12800</v>
      </c>
      <c r="I8" s="117">
        <v>7620</v>
      </c>
      <c r="J8" s="117"/>
      <c r="K8" s="118"/>
      <c r="L8" s="119">
        <f t="shared" si="0"/>
        <v>35390</v>
      </c>
      <c r="M8" s="120">
        <f t="shared" si="1"/>
        <v>35390</v>
      </c>
      <c r="N8" s="151">
        <f t="shared" si="2"/>
        <v>-970</v>
      </c>
      <c r="O8" s="152">
        <f t="shared" si="3"/>
        <v>1200</v>
      </c>
      <c r="P8" s="152">
        <f t="shared" si="4"/>
        <v>6380</v>
      </c>
      <c r="Q8" s="152">
        <f t="shared" si="5"/>
        <v>14000</v>
      </c>
      <c r="R8" s="152">
        <f t="shared" si="6"/>
        <v>14000</v>
      </c>
      <c r="S8" s="150">
        <f t="shared" si="7"/>
        <v>34610</v>
      </c>
    </row>
    <row r="9" spans="3:19" x14ac:dyDescent="0.2">
      <c r="C9" s="98"/>
      <c r="D9" s="105">
        <v>4</v>
      </c>
      <c r="E9" s="105" t="s">
        <v>6</v>
      </c>
      <c r="F9" s="138">
        <v>6000</v>
      </c>
      <c r="G9" s="117">
        <v>10700</v>
      </c>
      <c r="H9" s="116">
        <v>9950</v>
      </c>
      <c r="I9" s="122">
        <v>9850</v>
      </c>
      <c r="J9" s="117"/>
      <c r="K9" s="118"/>
      <c r="L9" s="119">
        <f>G9+H9+I9+J9+K9</f>
        <v>30500</v>
      </c>
      <c r="M9" s="120">
        <f t="shared" si="1"/>
        <v>30500</v>
      </c>
      <c r="N9" s="151">
        <f t="shared" si="2"/>
        <v>-4700</v>
      </c>
      <c r="O9" s="152">
        <f t="shared" si="3"/>
        <v>-3950</v>
      </c>
      <c r="P9" s="152">
        <f t="shared" si="4"/>
        <v>-3850</v>
      </c>
      <c r="Q9" s="152">
        <f t="shared" si="5"/>
        <v>6000</v>
      </c>
      <c r="R9" s="152">
        <f t="shared" si="6"/>
        <v>6000</v>
      </c>
      <c r="S9" s="150">
        <f t="shared" si="7"/>
        <v>-500</v>
      </c>
    </row>
    <row r="10" spans="3:19" x14ac:dyDescent="0.2">
      <c r="C10" s="98"/>
      <c r="D10" s="105">
        <v>5</v>
      </c>
      <c r="E10" s="105" t="s">
        <v>14</v>
      </c>
      <c r="F10" s="138">
        <v>14000</v>
      </c>
      <c r="G10" s="117">
        <v>11515</v>
      </c>
      <c r="H10" s="116">
        <v>10775</v>
      </c>
      <c r="I10" s="117">
        <v>9265</v>
      </c>
      <c r="J10" s="117"/>
      <c r="K10" s="118"/>
      <c r="L10" s="119">
        <f t="shared" si="0"/>
        <v>31555</v>
      </c>
      <c r="M10" s="120">
        <f t="shared" si="1"/>
        <v>31555</v>
      </c>
      <c r="N10" s="151">
        <f t="shared" si="2"/>
        <v>2485</v>
      </c>
      <c r="O10" s="152">
        <f t="shared" si="3"/>
        <v>3225</v>
      </c>
      <c r="P10" s="152">
        <f t="shared" si="4"/>
        <v>4735</v>
      </c>
      <c r="Q10" s="152">
        <f t="shared" si="5"/>
        <v>14000</v>
      </c>
      <c r="R10" s="152">
        <f t="shared" si="6"/>
        <v>14000</v>
      </c>
      <c r="S10" s="150">
        <f t="shared" si="7"/>
        <v>38445</v>
      </c>
    </row>
    <row r="11" spans="3:19" x14ac:dyDescent="0.2">
      <c r="C11" s="98"/>
      <c r="D11" s="105">
        <v>6</v>
      </c>
      <c r="E11" s="105" t="s">
        <v>5</v>
      </c>
      <c r="F11" s="138">
        <v>10000</v>
      </c>
      <c r="G11" s="117">
        <v>5900</v>
      </c>
      <c r="H11" s="116">
        <v>12250</v>
      </c>
      <c r="I11" s="117">
        <v>6400</v>
      </c>
      <c r="J11" s="117"/>
      <c r="K11" s="118"/>
      <c r="L11" s="119">
        <f t="shared" si="0"/>
        <v>24550</v>
      </c>
      <c r="M11" s="120">
        <f t="shared" si="1"/>
        <v>24550</v>
      </c>
      <c r="N11" s="151">
        <f t="shared" si="2"/>
        <v>4100</v>
      </c>
      <c r="O11" s="152">
        <f t="shared" si="3"/>
        <v>-2250</v>
      </c>
      <c r="P11" s="152">
        <f t="shared" si="4"/>
        <v>3600</v>
      </c>
      <c r="Q11" s="152">
        <f t="shared" si="5"/>
        <v>10000</v>
      </c>
      <c r="R11" s="152">
        <f t="shared" si="6"/>
        <v>10000</v>
      </c>
      <c r="S11" s="150">
        <f t="shared" si="7"/>
        <v>25450</v>
      </c>
    </row>
    <row r="12" spans="3:19" x14ac:dyDescent="0.2">
      <c r="C12" s="98"/>
      <c r="D12" s="105">
        <v>7</v>
      </c>
      <c r="E12" s="105" t="s">
        <v>11</v>
      </c>
      <c r="F12" s="138">
        <v>7000</v>
      </c>
      <c r="G12" s="117">
        <v>15790</v>
      </c>
      <c r="H12" s="116">
        <v>6090</v>
      </c>
      <c r="I12" s="121">
        <v>4520</v>
      </c>
      <c r="J12" s="117"/>
      <c r="K12" s="118"/>
      <c r="L12" s="119">
        <f t="shared" si="0"/>
        <v>26400</v>
      </c>
      <c r="M12" s="120">
        <f t="shared" si="1"/>
        <v>26400</v>
      </c>
      <c r="N12" s="151">
        <f t="shared" si="2"/>
        <v>-8790</v>
      </c>
      <c r="O12" s="152">
        <f t="shared" si="3"/>
        <v>910</v>
      </c>
      <c r="P12" s="152">
        <f t="shared" si="4"/>
        <v>2480</v>
      </c>
      <c r="Q12" s="152">
        <f t="shared" si="5"/>
        <v>7000</v>
      </c>
      <c r="R12" s="152">
        <f t="shared" si="6"/>
        <v>7000</v>
      </c>
      <c r="S12" s="150">
        <f t="shared" si="7"/>
        <v>8600</v>
      </c>
    </row>
    <row r="13" spans="3:19" x14ac:dyDescent="0.2">
      <c r="C13" s="98"/>
      <c r="D13" s="105">
        <v>8</v>
      </c>
      <c r="E13" s="105" t="s">
        <v>3</v>
      </c>
      <c r="F13" s="138">
        <v>5000</v>
      </c>
      <c r="G13" s="117">
        <v>9000</v>
      </c>
      <c r="H13" s="116">
        <v>4750</v>
      </c>
      <c r="I13" s="122">
        <v>5710</v>
      </c>
      <c r="J13" s="117"/>
      <c r="K13" s="123"/>
      <c r="L13" s="119">
        <f>G13+H13+I13+J13+K13</f>
        <v>19460</v>
      </c>
      <c r="M13" s="120">
        <f t="shared" si="1"/>
        <v>19460</v>
      </c>
      <c r="N13" s="151">
        <f t="shared" si="2"/>
        <v>-4000</v>
      </c>
      <c r="O13" s="152">
        <f t="shared" si="3"/>
        <v>250</v>
      </c>
      <c r="P13" s="152">
        <f t="shared" si="4"/>
        <v>-710</v>
      </c>
      <c r="Q13" s="152">
        <f t="shared" si="5"/>
        <v>5000</v>
      </c>
      <c r="R13" s="152">
        <f t="shared" si="6"/>
        <v>5000</v>
      </c>
      <c r="S13" s="150">
        <f t="shared" si="7"/>
        <v>5540</v>
      </c>
    </row>
    <row r="14" spans="3:19" x14ac:dyDescent="0.2">
      <c r="C14" s="98"/>
      <c r="D14" s="105">
        <v>9</v>
      </c>
      <c r="E14" s="105" t="s">
        <v>45</v>
      </c>
      <c r="F14" s="138">
        <v>5000</v>
      </c>
      <c r="G14" s="117">
        <v>9000</v>
      </c>
      <c r="H14" s="117">
        <v>5533</v>
      </c>
      <c r="I14" s="117">
        <v>12163</v>
      </c>
      <c r="J14" s="117"/>
      <c r="K14" s="124"/>
      <c r="L14" s="119">
        <f>G14+H14+I14+J14+K14</f>
        <v>26696</v>
      </c>
      <c r="M14" s="120">
        <f t="shared" si="1"/>
        <v>26696</v>
      </c>
      <c r="N14" s="151">
        <f t="shared" si="2"/>
        <v>-4000</v>
      </c>
      <c r="O14" s="152">
        <f t="shared" si="3"/>
        <v>-533</v>
      </c>
      <c r="P14" s="152">
        <f t="shared" si="4"/>
        <v>-7163</v>
      </c>
      <c r="Q14" s="152">
        <f t="shared" si="5"/>
        <v>5000</v>
      </c>
      <c r="R14" s="152">
        <f t="shared" si="6"/>
        <v>5000</v>
      </c>
      <c r="S14" s="150">
        <f t="shared" si="7"/>
        <v>-1696</v>
      </c>
    </row>
    <row r="15" spans="3:19" x14ac:dyDescent="0.2">
      <c r="C15" s="98"/>
      <c r="D15" s="105">
        <v>10</v>
      </c>
      <c r="E15" s="105" t="s">
        <v>1</v>
      </c>
      <c r="F15" s="138">
        <v>14000</v>
      </c>
      <c r="G15" s="117">
        <v>8220</v>
      </c>
      <c r="H15" s="117">
        <v>13345</v>
      </c>
      <c r="I15" s="117">
        <v>15208</v>
      </c>
      <c r="J15" s="125"/>
      <c r="K15" s="123"/>
      <c r="L15" s="119">
        <f t="shared" si="0"/>
        <v>36773</v>
      </c>
      <c r="M15" s="120">
        <f t="shared" si="1"/>
        <v>36773</v>
      </c>
      <c r="N15" s="151">
        <f t="shared" si="2"/>
        <v>5780</v>
      </c>
      <c r="O15" s="152">
        <f t="shared" si="3"/>
        <v>655</v>
      </c>
      <c r="P15" s="152">
        <f t="shared" si="4"/>
        <v>-1208</v>
      </c>
      <c r="Q15" s="152">
        <f t="shared" si="5"/>
        <v>14000</v>
      </c>
      <c r="R15" s="152">
        <f t="shared" si="6"/>
        <v>14000</v>
      </c>
      <c r="S15" s="150">
        <f t="shared" si="7"/>
        <v>33227</v>
      </c>
    </row>
    <row r="16" spans="3:19" x14ac:dyDescent="0.2">
      <c r="C16" s="98"/>
      <c r="D16" s="105">
        <v>11</v>
      </c>
      <c r="E16" s="105" t="s">
        <v>9</v>
      </c>
      <c r="F16" s="138">
        <v>21000</v>
      </c>
      <c r="G16" s="117">
        <v>17180</v>
      </c>
      <c r="H16" s="117">
        <v>8880</v>
      </c>
      <c r="I16" s="117">
        <v>16930</v>
      </c>
      <c r="J16" s="117"/>
      <c r="K16" s="118"/>
      <c r="L16" s="119">
        <f t="shared" si="0"/>
        <v>42990</v>
      </c>
      <c r="M16" s="120">
        <f t="shared" si="1"/>
        <v>42990</v>
      </c>
      <c r="N16" s="151">
        <f t="shared" si="2"/>
        <v>3820</v>
      </c>
      <c r="O16" s="152">
        <f t="shared" si="3"/>
        <v>12120</v>
      </c>
      <c r="P16" s="152">
        <f t="shared" si="4"/>
        <v>4070</v>
      </c>
      <c r="Q16" s="152">
        <f t="shared" si="5"/>
        <v>21000</v>
      </c>
      <c r="R16" s="152">
        <f t="shared" si="6"/>
        <v>21000</v>
      </c>
      <c r="S16" s="150">
        <f t="shared" si="7"/>
        <v>62010</v>
      </c>
    </row>
    <row r="17" spans="3:19" x14ac:dyDescent="0.2">
      <c r="C17" s="98"/>
      <c r="D17" s="105">
        <v>12</v>
      </c>
      <c r="E17" s="105" t="s">
        <v>12</v>
      </c>
      <c r="F17" s="138">
        <v>8500</v>
      </c>
      <c r="G17" s="117">
        <v>10030</v>
      </c>
      <c r="H17" s="117">
        <v>4080</v>
      </c>
      <c r="I17" s="126">
        <v>4130</v>
      </c>
      <c r="J17" s="117"/>
      <c r="K17" s="118"/>
      <c r="L17" s="119">
        <f t="shared" si="0"/>
        <v>18240</v>
      </c>
      <c r="M17" s="120">
        <f t="shared" si="1"/>
        <v>18240</v>
      </c>
      <c r="N17" s="151">
        <f t="shared" si="2"/>
        <v>-1530</v>
      </c>
      <c r="O17" s="152">
        <f t="shared" si="3"/>
        <v>4420</v>
      </c>
      <c r="P17" s="152">
        <f t="shared" si="4"/>
        <v>4370</v>
      </c>
      <c r="Q17" s="152">
        <f t="shared" si="5"/>
        <v>8500</v>
      </c>
      <c r="R17" s="152">
        <f t="shared" si="6"/>
        <v>8500</v>
      </c>
      <c r="S17" s="150">
        <f t="shared" si="7"/>
        <v>24260</v>
      </c>
    </row>
    <row r="18" spans="3:19" x14ac:dyDescent="0.2">
      <c r="C18" s="98"/>
      <c r="D18" s="105">
        <v>13</v>
      </c>
      <c r="E18" s="105" t="s">
        <v>2</v>
      </c>
      <c r="F18" s="138">
        <v>15000</v>
      </c>
      <c r="G18" s="117">
        <v>10740</v>
      </c>
      <c r="H18" s="117">
        <v>2610</v>
      </c>
      <c r="I18" s="117">
        <v>2800</v>
      </c>
      <c r="J18" s="117"/>
      <c r="K18" s="118"/>
      <c r="L18" s="119">
        <f t="shared" si="0"/>
        <v>16150</v>
      </c>
      <c r="M18" s="120">
        <f t="shared" si="1"/>
        <v>16150</v>
      </c>
      <c r="N18" s="151">
        <f t="shared" si="2"/>
        <v>4260</v>
      </c>
      <c r="O18" s="152">
        <f t="shared" si="3"/>
        <v>12390</v>
      </c>
      <c r="P18" s="152">
        <f t="shared" si="4"/>
        <v>12200</v>
      </c>
      <c r="Q18" s="152">
        <f t="shared" si="5"/>
        <v>15000</v>
      </c>
      <c r="R18" s="152">
        <f t="shared" si="6"/>
        <v>15000</v>
      </c>
      <c r="S18" s="150">
        <f t="shared" si="7"/>
        <v>58850</v>
      </c>
    </row>
    <row r="19" spans="3:19" x14ac:dyDescent="0.2">
      <c r="C19" s="98"/>
      <c r="D19" s="105">
        <v>14</v>
      </c>
      <c r="E19" s="105" t="s">
        <v>10</v>
      </c>
      <c r="F19" s="138">
        <v>6000</v>
      </c>
      <c r="G19" s="117">
        <v>7060</v>
      </c>
      <c r="H19" s="117">
        <v>3550</v>
      </c>
      <c r="I19" s="117">
        <v>3540</v>
      </c>
      <c r="J19" s="117"/>
      <c r="K19" s="118"/>
      <c r="L19" s="119">
        <f t="shared" si="0"/>
        <v>14150</v>
      </c>
      <c r="M19" s="120">
        <f t="shared" si="1"/>
        <v>14150</v>
      </c>
      <c r="N19" s="151">
        <f t="shared" si="2"/>
        <v>-1060</v>
      </c>
      <c r="O19" s="152">
        <f t="shared" si="3"/>
        <v>2450</v>
      </c>
      <c r="P19" s="152">
        <f t="shared" si="4"/>
        <v>2460</v>
      </c>
      <c r="Q19" s="152">
        <f t="shared" si="5"/>
        <v>6000</v>
      </c>
      <c r="R19" s="152">
        <f t="shared" si="6"/>
        <v>6000</v>
      </c>
      <c r="S19" s="150">
        <f t="shared" si="7"/>
        <v>15850</v>
      </c>
    </row>
    <row r="20" spans="3:19" x14ac:dyDescent="0.2">
      <c r="C20" s="98"/>
      <c r="D20" s="105">
        <v>15</v>
      </c>
      <c r="E20" s="105" t="s">
        <v>137</v>
      </c>
      <c r="F20" s="138">
        <v>14000</v>
      </c>
      <c r="G20" s="117">
        <v>20130</v>
      </c>
      <c r="H20" s="127">
        <v>15310</v>
      </c>
      <c r="I20" s="117">
        <v>11365</v>
      </c>
      <c r="J20" s="117"/>
      <c r="K20" s="118"/>
      <c r="L20" s="119">
        <f t="shared" si="0"/>
        <v>46805</v>
      </c>
      <c r="M20" s="120">
        <f t="shared" si="1"/>
        <v>46805</v>
      </c>
      <c r="N20" s="151">
        <f t="shared" si="2"/>
        <v>-6130</v>
      </c>
      <c r="O20" s="152">
        <f t="shared" si="3"/>
        <v>-1310</v>
      </c>
      <c r="P20" s="152">
        <f t="shared" si="4"/>
        <v>2635</v>
      </c>
      <c r="Q20" s="152">
        <f t="shared" si="5"/>
        <v>14000</v>
      </c>
      <c r="R20" s="152">
        <f t="shared" si="6"/>
        <v>14000</v>
      </c>
      <c r="S20" s="150">
        <f t="shared" si="7"/>
        <v>23195</v>
      </c>
    </row>
    <row r="21" spans="3:19" x14ac:dyDescent="0.2">
      <c r="C21" s="98"/>
      <c r="D21" s="105">
        <v>16</v>
      </c>
      <c r="E21" s="105" t="s">
        <v>13</v>
      </c>
      <c r="F21" s="138">
        <v>5000</v>
      </c>
      <c r="G21" s="117">
        <v>6149</v>
      </c>
      <c r="H21" s="117">
        <v>3031</v>
      </c>
      <c r="I21" s="117">
        <v>3285</v>
      </c>
      <c r="J21" s="117"/>
      <c r="K21" s="118"/>
      <c r="L21" s="119">
        <f t="shared" si="0"/>
        <v>12465</v>
      </c>
      <c r="M21" s="120">
        <f t="shared" si="1"/>
        <v>12465</v>
      </c>
      <c r="N21" s="151">
        <f t="shared" si="2"/>
        <v>-1149</v>
      </c>
      <c r="O21" s="152">
        <f t="shared" si="3"/>
        <v>1969</v>
      </c>
      <c r="P21" s="152">
        <f t="shared" si="4"/>
        <v>1715</v>
      </c>
      <c r="Q21" s="152">
        <f t="shared" si="5"/>
        <v>5000</v>
      </c>
      <c r="R21" s="152">
        <f t="shared" si="6"/>
        <v>5000</v>
      </c>
      <c r="S21" s="150">
        <f t="shared" si="7"/>
        <v>12535</v>
      </c>
    </row>
    <row r="22" spans="3:19" x14ac:dyDescent="0.2">
      <c r="C22" s="98"/>
      <c r="D22" s="105">
        <v>17</v>
      </c>
      <c r="E22" s="105" t="s">
        <v>16</v>
      </c>
      <c r="F22" s="138">
        <v>8000</v>
      </c>
      <c r="G22" s="117">
        <v>10415</v>
      </c>
      <c r="H22" s="117">
        <v>11825</v>
      </c>
      <c r="I22" s="128">
        <v>7120</v>
      </c>
      <c r="J22" s="117"/>
      <c r="K22" s="118"/>
      <c r="L22" s="119">
        <f t="shared" si="0"/>
        <v>29360</v>
      </c>
      <c r="M22" s="120">
        <f t="shared" si="1"/>
        <v>29360</v>
      </c>
      <c r="N22" s="151">
        <f t="shared" si="2"/>
        <v>-2415</v>
      </c>
      <c r="O22" s="152">
        <f t="shared" si="3"/>
        <v>-3825</v>
      </c>
      <c r="P22" s="152">
        <f t="shared" si="4"/>
        <v>880</v>
      </c>
      <c r="Q22" s="152">
        <f t="shared" si="5"/>
        <v>8000</v>
      </c>
      <c r="R22" s="152">
        <f t="shared" si="6"/>
        <v>8000</v>
      </c>
      <c r="S22" s="150">
        <f t="shared" si="7"/>
        <v>10640</v>
      </c>
    </row>
    <row r="23" spans="3:19" x14ac:dyDescent="0.2">
      <c r="C23" s="98"/>
      <c r="D23" s="105">
        <v>18</v>
      </c>
      <c r="E23" s="129" t="s">
        <v>31</v>
      </c>
      <c r="F23" s="138"/>
      <c r="G23" s="117"/>
      <c r="H23" s="117"/>
      <c r="I23" s="117">
        <v>34131</v>
      </c>
      <c r="J23" s="117"/>
      <c r="K23" s="119"/>
      <c r="L23" s="119">
        <f t="shared" si="0"/>
        <v>34131</v>
      </c>
      <c r="M23" s="146">
        <f t="shared" si="1"/>
        <v>34131</v>
      </c>
      <c r="N23" s="151">
        <f t="shared" si="2"/>
        <v>0</v>
      </c>
      <c r="O23" s="152">
        <f t="shared" si="3"/>
        <v>0</v>
      </c>
      <c r="P23" s="152">
        <f t="shared" si="4"/>
        <v>-34131</v>
      </c>
      <c r="Q23" s="152">
        <f t="shared" si="5"/>
        <v>0</v>
      </c>
      <c r="R23" s="152">
        <f t="shared" si="6"/>
        <v>0</v>
      </c>
      <c r="S23" s="150">
        <f t="shared" si="7"/>
        <v>-34131</v>
      </c>
    </row>
    <row r="24" spans="3:19" x14ac:dyDescent="0.2">
      <c r="C24" s="98"/>
      <c r="D24" s="105"/>
      <c r="E24" s="130" t="s">
        <v>138</v>
      </c>
      <c r="F24" s="130">
        <f>SUM(F6:F23)</f>
        <v>163500</v>
      </c>
      <c r="G24" s="107">
        <f>SUM(G6:G23)</f>
        <v>181134</v>
      </c>
      <c r="H24" s="107">
        <f>SUM(H6:H23)</f>
        <v>158529</v>
      </c>
      <c r="I24" s="131">
        <f t="shared" ref="I24:K24" si="8">SUM(I6:I23)</f>
        <v>185417</v>
      </c>
      <c r="J24" s="131">
        <f t="shared" si="8"/>
        <v>0</v>
      </c>
      <c r="K24" s="131">
        <f t="shared" si="8"/>
        <v>0</v>
      </c>
      <c r="L24" s="107">
        <f>SUM(L6:L23)</f>
        <v>525080</v>
      </c>
      <c r="M24" s="132">
        <f>SUM(M6:M23)</f>
        <v>525080</v>
      </c>
      <c r="N24" s="147">
        <f>SUM(N6:N23)</f>
        <v>-17634</v>
      </c>
      <c r="O24" s="147">
        <f t="shared" ref="O24:S24" si="9">SUM(O6:O23)</f>
        <v>4971</v>
      </c>
      <c r="P24" s="147">
        <f t="shared" si="9"/>
        <v>-21917</v>
      </c>
      <c r="Q24" s="147">
        <f t="shared" si="9"/>
        <v>163500</v>
      </c>
      <c r="R24" s="147">
        <f t="shared" si="9"/>
        <v>163500</v>
      </c>
      <c r="S24" s="147">
        <f t="shared" si="9"/>
        <v>292420</v>
      </c>
    </row>
    <row r="25" spans="3:19" x14ac:dyDescent="0.2">
      <c r="C25" s="98"/>
      <c r="D25" s="105"/>
      <c r="E25" s="133" t="s">
        <v>139</v>
      </c>
      <c r="F25" s="133"/>
      <c r="G25" s="107" t="s">
        <v>140</v>
      </c>
      <c r="H25" s="107" t="s">
        <v>141</v>
      </c>
      <c r="I25" s="106" t="s">
        <v>141</v>
      </c>
      <c r="J25" s="107"/>
      <c r="K25" s="134"/>
      <c r="L25" s="107"/>
      <c r="M25" s="112"/>
      <c r="N25" s="135"/>
    </row>
    <row r="26" spans="3:19" x14ac:dyDescent="0.2">
      <c r="C26" s="98"/>
      <c r="D26" s="98"/>
      <c r="E26" s="98"/>
      <c r="F26" s="98"/>
      <c r="G26" s="104"/>
      <c r="H26" s="104"/>
      <c r="I26" s="104"/>
      <c r="J26" s="136"/>
      <c r="K26" s="137"/>
      <c r="L26" s="104"/>
      <c r="M26" s="104"/>
      <c r="N26" s="135"/>
    </row>
  </sheetData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K35"/>
  <sheetViews>
    <sheetView workbookViewId="0">
      <selection activeCell="D2" sqref="D2"/>
    </sheetView>
  </sheetViews>
  <sheetFormatPr defaultRowHeight="15" x14ac:dyDescent="0.2"/>
  <cols>
    <col min="1" max="1" width="3.765625" customWidth="1"/>
    <col min="2" max="2" width="27.84375" customWidth="1"/>
    <col min="3" max="3" width="19.1015625" customWidth="1"/>
    <col min="4" max="4" width="23.40625" customWidth="1"/>
    <col min="5" max="5" width="18.0234375" customWidth="1"/>
    <col min="6" max="6" width="12.23828125" customWidth="1"/>
    <col min="7" max="8" width="13.5859375" customWidth="1"/>
    <col min="9" max="10" width="13.5859375" style="1" customWidth="1"/>
    <col min="11" max="11" width="18.6953125" customWidth="1"/>
  </cols>
  <sheetData>
    <row r="2" spans="2:11" ht="21" x14ac:dyDescent="0.3">
      <c r="B2" s="29" t="s">
        <v>22</v>
      </c>
      <c r="C2" s="29" t="s">
        <v>23</v>
      </c>
    </row>
    <row r="3" spans="2:11" ht="21" x14ac:dyDescent="0.3">
      <c r="B3" s="30" t="s">
        <v>0</v>
      </c>
      <c r="C3" s="13" t="s">
        <v>24</v>
      </c>
      <c r="D3" s="13" t="s">
        <v>25</v>
      </c>
      <c r="E3" s="13" t="s">
        <v>26</v>
      </c>
      <c r="F3" s="13" t="s">
        <v>27</v>
      </c>
      <c r="G3" s="13" t="s">
        <v>28</v>
      </c>
      <c r="H3" s="13" t="s">
        <v>29</v>
      </c>
      <c r="I3" s="13" t="s">
        <v>34</v>
      </c>
      <c r="J3" s="13" t="s">
        <v>35</v>
      </c>
      <c r="K3" s="19" t="s">
        <v>30</v>
      </c>
    </row>
    <row r="4" spans="2:11" s="1" customFormat="1" x14ac:dyDescent="0.2">
      <c r="B4" s="15"/>
      <c r="C4" s="20"/>
      <c r="D4" s="20"/>
      <c r="E4" s="20"/>
      <c r="F4" s="20"/>
      <c r="G4" s="20"/>
      <c r="H4" s="20"/>
      <c r="I4" s="20"/>
      <c r="J4" s="20"/>
      <c r="K4" s="21"/>
    </row>
    <row r="5" spans="2:11" s="1" customFormat="1" x14ac:dyDescent="0.2">
      <c r="B5" s="14" t="s">
        <v>31</v>
      </c>
      <c r="C5" s="9"/>
      <c r="D5" s="9"/>
      <c r="E5" s="9"/>
      <c r="F5" s="9"/>
      <c r="G5" s="9"/>
      <c r="H5" s="9"/>
      <c r="I5" s="9"/>
      <c r="J5" s="9"/>
      <c r="K5" s="9">
        <f>SUM(C5:J5)</f>
        <v>0</v>
      </c>
    </row>
    <row r="6" spans="2:11" s="1" customFormat="1" x14ac:dyDescent="0.2">
      <c r="B6" s="15"/>
      <c r="C6" s="20"/>
      <c r="D6" s="20"/>
      <c r="E6" s="20"/>
      <c r="F6" s="20"/>
      <c r="G6" s="20"/>
      <c r="H6" s="20"/>
      <c r="I6" s="20"/>
      <c r="J6" s="20"/>
      <c r="K6" s="21"/>
    </row>
    <row r="7" spans="2:11" x14ac:dyDescent="0.2">
      <c r="B7" s="14" t="s">
        <v>1</v>
      </c>
      <c r="C7" s="9"/>
      <c r="D7" s="9"/>
      <c r="E7" s="9"/>
      <c r="F7" s="9"/>
      <c r="G7" s="9"/>
      <c r="H7" s="9"/>
      <c r="I7" s="9"/>
      <c r="J7" s="9"/>
      <c r="K7" s="9">
        <f>SUM(C7:J7)</f>
        <v>0</v>
      </c>
    </row>
    <row r="8" spans="2:11" x14ac:dyDescent="0.2">
      <c r="B8" s="6" t="s">
        <v>2</v>
      </c>
      <c r="C8" s="9"/>
      <c r="D8" s="9"/>
      <c r="E8" s="9"/>
      <c r="F8" s="9"/>
      <c r="G8" s="9"/>
      <c r="H8" s="9"/>
      <c r="I8" s="9"/>
      <c r="J8" s="9"/>
      <c r="K8" s="9">
        <f>SUM(C8:J8)</f>
        <v>0</v>
      </c>
    </row>
    <row r="9" spans="2:11" s="1" customFormat="1" x14ac:dyDescent="0.2">
      <c r="B9" s="15"/>
      <c r="C9" s="20"/>
      <c r="D9" s="20"/>
      <c r="E9" s="20"/>
      <c r="F9" s="20"/>
      <c r="G9" s="20"/>
      <c r="H9" s="20"/>
      <c r="I9" s="20"/>
      <c r="J9" s="20"/>
      <c r="K9" s="20"/>
    </row>
    <row r="10" spans="2:11" x14ac:dyDescent="0.2">
      <c r="B10" s="6" t="s">
        <v>3</v>
      </c>
      <c r="C10" s="9"/>
      <c r="D10" s="9"/>
      <c r="E10" s="9"/>
      <c r="F10" s="9"/>
      <c r="G10" s="9"/>
      <c r="H10" s="9"/>
      <c r="I10" s="9"/>
      <c r="J10" s="9"/>
      <c r="K10" s="9">
        <f>SUM(C10:J10)</f>
        <v>0</v>
      </c>
    </row>
    <row r="11" spans="2:11" x14ac:dyDescent="0.2">
      <c r="B11" s="6" t="s">
        <v>4</v>
      </c>
      <c r="C11" s="9"/>
      <c r="D11" s="9"/>
      <c r="E11" s="9"/>
      <c r="F11" s="9"/>
      <c r="G11" s="9"/>
      <c r="H11" s="9"/>
      <c r="I11" s="9"/>
      <c r="J11" s="9"/>
      <c r="K11" s="9">
        <f t="shared" ref="K11:K15" si="0">SUM(C11:J11)</f>
        <v>0</v>
      </c>
    </row>
    <row r="12" spans="2:11" x14ac:dyDescent="0.2">
      <c r="B12" s="6" t="s">
        <v>5</v>
      </c>
      <c r="C12" s="9"/>
      <c r="D12" s="9"/>
      <c r="E12" s="9"/>
      <c r="F12" s="9"/>
      <c r="G12" s="9"/>
      <c r="H12" s="9"/>
      <c r="I12" s="9"/>
      <c r="J12" s="9"/>
      <c r="K12" s="9">
        <f t="shared" si="0"/>
        <v>0</v>
      </c>
    </row>
    <row r="13" spans="2:11" x14ac:dyDescent="0.2">
      <c r="B13" s="7" t="s">
        <v>6</v>
      </c>
      <c r="C13" s="9"/>
      <c r="D13" s="9"/>
      <c r="E13" s="9"/>
      <c r="F13" s="9"/>
      <c r="G13" s="9"/>
      <c r="H13" s="9"/>
      <c r="I13" s="9"/>
      <c r="J13" s="9"/>
      <c r="K13" s="9">
        <f t="shared" si="0"/>
        <v>0</v>
      </c>
    </row>
    <row r="14" spans="2:11" x14ac:dyDescent="0.2">
      <c r="B14" s="7" t="s">
        <v>7</v>
      </c>
      <c r="C14" s="9"/>
      <c r="D14" s="9"/>
      <c r="E14" s="9"/>
      <c r="F14" s="9"/>
      <c r="G14" s="9"/>
      <c r="H14" s="9"/>
      <c r="I14" s="9"/>
      <c r="J14" s="9"/>
      <c r="K14" s="9">
        <f t="shared" si="0"/>
        <v>0</v>
      </c>
    </row>
    <row r="15" spans="2:11" x14ac:dyDescent="0.2">
      <c r="B15" s="7" t="s">
        <v>8</v>
      </c>
      <c r="C15" s="9"/>
      <c r="D15" s="9"/>
      <c r="E15" s="9"/>
      <c r="F15" s="9"/>
      <c r="G15" s="9"/>
      <c r="H15" s="9"/>
      <c r="I15" s="9"/>
      <c r="J15" s="9"/>
      <c r="K15" s="9">
        <f t="shared" si="0"/>
        <v>0</v>
      </c>
    </row>
    <row r="16" spans="2:11" s="1" customFormat="1" x14ac:dyDescent="0.2">
      <c r="B16" s="18" t="s">
        <v>20</v>
      </c>
      <c r="C16" s="22"/>
      <c r="D16" s="22"/>
      <c r="E16" s="22"/>
      <c r="F16" s="22"/>
      <c r="G16" s="22"/>
      <c r="H16" s="22"/>
      <c r="I16" s="22"/>
      <c r="J16" s="22"/>
      <c r="K16" s="22">
        <f>SUM(C16:J16)</f>
        <v>0</v>
      </c>
    </row>
    <row r="17" spans="2:11" s="1" customFormat="1" x14ac:dyDescent="0.2">
      <c r="B17" s="16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14" t="s">
        <v>9</v>
      </c>
      <c r="C18" s="9"/>
      <c r="D18" s="9"/>
      <c r="E18" s="9"/>
      <c r="F18" s="9"/>
      <c r="G18" s="9"/>
      <c r="H18" s="9"/>
      <c r="I18" s="9"/>
      <c r="J18" s="9"/>
      <c r="K18" s="9">
        <f>SUM(C18:J18)</f>
        <v>0</v>
      </c>
    </row>
    <row r="19" spans="2:11" x14ac:dyDescent="0.2">
      <c r="B19" s="8" t="s">
        <v>10</v>
      </c>
      <c r="C19" s="9"/>
      <c r="D19" s="9"/>
      <c r="E19" s="9"/>
      <c r="F19" s="9"/>
      <c r="G19" s="9"/>
      <c r="H19" s="9"/>
      <c r="I19" s="9"/>
      <c r="J19" s="9"/>
      <c r="K19" s="9">
        <f t="shared" ref="K19:K22" si="1">SUM(C19:J19)</f>
        <v>0</v>
      </c>
    </row>
    <row r="20" spans="2:11" x14ac:dyDescent="0.2">
      <c r="B20" s="8" t="s">
        <v>11</v>
      </c>
      <c r="C20" s="9"/>
      <c r="D20" s="9"/>
      <c r="E20" s="9"/>
      <c r="F20" s="9"/>
      <c r="G20" s="9"/>
      <c r="H20" s="9"/>
      <c r="I20" s="9"/>
      <c r="J20" s="9"/>
      <c r="K20" s="9">
        <f t="shared" si="1"/>
        <v>0</v>
      </c>
    </row>
    <row r="21" spans="2:11" x14ac:dyDescent="0.2">
      <c r="B21" s="6" t="s">
        <v>12</v>
      </c>
      <c r="C21" s="9"/>
      <c r="D21" s="9"/>
      <c r="E21" s="9"/>
      <c r="F21" s="9"/>
      <c r="G21" s="9"/>
      <c r="H21" s="9"/>
      <c r="I21" s="9"/>
      <c r="J21" s="9"/>
      <c r="K21" s="9">
        <f t="shared" si="1"/>
        <v>0</v>
      </c>
    </row>
    <row r="22" spans="2:11" x14ac:dyDescent="0.2">
      <c r="B22" s="6" t="s">
        <v>13</v>
      </c>
      <c r="C22" s="9"/>
      <c r="D22" s="9"/>
      <c r="E22" s="9"/>
      <c r="F22" s="9"/>
      <c r="G22" s="9"/>
      <c r="H22" s="9"/>
      <c r="I22" s="9"/>
      <c r="J22" s="9"/>
      <c r="K22" s="9">
        <f t="shared" si="1"/>
        <v>0</v>
      </c>
    </row>
    <row r="23" spans="2:11" s="1" customFormat="1" x14ac:dyDescent="0.2">
      <c r="B23" s="17" t="s">
        <v>18</v>
      </c>
      <c r="C23" s="22"/>
      <c r="D23" s="22"/>
      <c r="E23" s="22"/>
      <c r="F23" s="22"/>
      <c r="G23" s="22"/>
      <c r="H23" s="22"/>
      <c r="I23" s="22"/>
      <c r="J23" s="22"/>
      <c r="K23" s="22">
        <f>SUM(C23:J23)</f>
        <v>0</v>
      </c>
    </row>
    <row r="24" spans="2:11" s="1" customFormat="1" x14ac:dyDescent="0.2">
      <c r="B24" s="16"/>
      <c r="C24" s="20"/>
      <c r="D24" s="20"/>
      <c r="E24" s="20"/>
      <c r="F24" s="20"/>
      <c r="G24" s="20"/>
      <c r="H24" s="20"/>
      <c r="I24" s="20"/>
      <c r="J24" s="20"/>
      <c r="K24" s="20"/>
    </row>
    <row r="25" spans="2:11" x14ac:dyDescent="0.2">
      <c r="B25" s="8" t="s">
        <v>14</v>
      </c>
      <c r="C25" s="9"/>
      <c r="D25" s="9"/>
      <c r="E25" s="9"/>
      <c r="F25" s="9"/>
      <c r="G25" s="9"/>
      <c r="H25" s="9"/>
      <c r="I25" s="9"/>
      <c r="J25" s="9"/>
      <c r="K25" s="9">
        <f>SUM(C25:J25)</f>
        <v>0</v>
      </c>
    </row>
    <row r="26" spans="2:11" x14ac:dyDescent="0.2">
      <c r="B26" s="8" t="s">
        <v>15</v>
      </c>
      <c r="C26" s="9"/>
      <c r="D26" s="9"/>
      <c r="E26" s="9"/>
      <c r="F26" s="9"/>
      <c r="G26" s="9"/>
      <c r="H26" s="9"/>
      <c r="I26" s="9"/>
      <c r="J26" s="9"/>
      <c r="K26" s="9">
        <f t="shared" ref="K26:K28" si="2">SUM(C26:J26)</f>
        <v>0</v>
      </c>
    </row>
    <row r="27" spans="2:11" x14ac:dyDescent="0.2">
      <c r="B27" s="8" t="s">
        <v>16</v>
      </c>
      <c r="C27" s="9"/>
      <c r="D27" s="9"/>
      <c r="E27" s="9"/>
      <c r="F27" s="9"/>
      <c r="G27" s="9"/>
      <c r="H27" s="9"/>
      <c r="I27" s="9"/>
      <c r="J27" s="9"/>
      <c r="K27" s="9">
        <f t="shared" si="2"/>
        <v>0</v>
      </c>
    </row>
    <row r="28" spans="2:11" x14ac:dyDescent="0.2">
      <c r="B28" s="7" t="s">
        <v>17</v>
      </c>
      <c r="C28" s="9"/>
      <c r="D28" s="9"/>
      <c r="E28" s="9"/>
      <c r="F28" s="9"/>
      <c r="G28" s="9"/>
      <c r="H28" s="9"/>
      <c r="I28" s="9"/>
      <c r="J28" s="9"/>
      <c r="K28" s="9">
        <f t="shared" si="2"/>
        <v>0</v>
      </c>
    </row>
    <row r="29" spans="2:11" x14ac:dyDescent="0.2">
      <c r="B29" s="17" t="s">
        <v>19</v>
      </c>
      <c r="C29" s="22"/>
      <c r="D29" s="22"/>
      <c r="E29" s="22"/>
      <c r="F29" s="22"/>
      <c r="G29" s="22"/>
      <c r="H29" s="22"/>
      <c r="I29" s="22"/>
      <c r="J29" s="22"/>
      <c r="K29" s="22">
        <f>SUM(C29:J29)</f>
        <v>0</v>
      </c>
    </row>
    <row r="30" spans="2:11" x14ac:dyDescent="0.2">
      <c r="B30" s="17" t="s">
        <v>21</v>
      </c>
      <c r="C30" s="22"/>
      <c r="D30" s="22"/>
      <c r="E30" s="22"/>
      <c r="F30" s="22"/>
      <c r="G30" s="22"/>
      <c r="H30" s="22"/>
      <c r="I30" s="22"/>
      <c r="J30" s="22"/>
      <c r="K30" s="22">
        <f>SUM(C30:J30)</f>
        <v>0</v>
      </c>
    </row>
    <row r="31" spans="2:11" x14ac:dyDescent="0.2">
      <c r="B31" s="16"/>
      <c r="C31" s="20"/>
      <c r="D31" s="20"/>
      <c r="E31" s="20"/>
      <c r="F31" s="20"/>
      <c r="G31" s="20"/>
      <c r="H31" s="20"/>
      <c r="I31" s="20"/>
      <c r="J31" s="20"/>
      <c r="K31" s="21"/>
    </row>
    <row r="32" spans="2:11" ht="15.75" thickBot="1" x14ac:dyDescent="0.25">
      <c r="C32" s="2"/>
      <c r="D32" s="2"/>
      <c r="E32" s="2"/>
      <c r="F32" s="2"/>
      <c r="G32" s="2"/>
      <c r="H32" s="2"/>
      <c r="I32" s="2"/>
      <c r="J32" s="2"/>
      <c r="K32" s="2"/>
    </row>
    <row r="33" spans="3:11" x14ac:dyDescent="0.2">
      <c r="C33" s="23"/>
      <c r="D33" s="24"/>
      <c r="E33" s="24"/>
      <c r="F33" s="24"/>
      <c r="G33" s="24"/>
      <c r="H33" s="24"/>
      <c r="I33" s="31"/>
      <c r="J33" s="31"/>
      <c r="K33" s="25"/>
    </row>
    <row r="34" spans="3:11" ht="15.75" thickBot="1" x14ac:dyDescent="0.25">
      <c r="C34" s="26">
        <f>SUM(C5:C30)</f>
        <v>0</v>
      </c>
      <c r="D34" s="26">
        <f t="shared" ref="D34:H34" si="3">SUM(D5:D30)</f>
        <v>0</v>
      </c>
      <c r="E34" s="26">
        <f t="shared" si="3"/>
        <v>0</v>
      </c>
      <c r="F34" s="26">
        <f t="shared" si="3"/>
        <v>0</v>
      </c>
      <c r="G34" s="26">
        <f t="shared" si="3"/>
        <v>0</v>
      </c>
      <c r="H34" s="26">
        <f t="shared" si="3"/>
        <v>0</v>
      </c>
      <c r="I34" s="26"/>
      <c r="J34" s="26"/>
      <c r="K34" s="26">
        <f>SUM(K5:K30)</f>
        <v>0</v>
      </c>
    </row>
    <row r="35" spans="3:11" ht="15.75" thickTop="1" x14ac:dyDescent="0.2">
      <c r="C35" s="2"/>
      <c r="D35" s="2"/>
      <c r="E35" s="2"/>
      <c r="F35" s="2"/>
      <c r="G35" s="2"/>
      <c r="H35" s="2"/>
      <c r="I35" s="2"/>
      <c r="J35" s="2"/>
      <c r="K3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9"/>
  <sheetViews>
    <sheetView workbookViewId="0">
      <selection activeCell="B23" sqref="B23"/>
    </sheetView>
  </sheetViews>
  <sheetFormatPr defaultRowHeight="15" x14ac:dyDescent="0.2"/>
  <cols>
    <col min="1" max="1" width="9.14453125" style="1"/>
    <col min="3" max="6" width="35.91796875" customWidth="1"/>
  </cols>
  <sheetData>
    <row r="2" spans="2:3" x14ac:dyDescent="0.2">
      <c r="B2">
        <v>1</v>
      </c>
      <c r="C2" t="s">
        <v>193</v>
      </c>
    </row>
    <row r="3" spans="2:3" s="1" customFormat="1" x14ac:dyDescent="0.2">
      <c r="B3" s="1">
        <v>2</v>
      </c>
      <c r="C3" s="1" t="s">
        <v>197</v>
      </c>
    </row>
    <row r="4" spans="2:3" x14ac:dyDescent="0.2">
      <c r="B4" s="1">
        <v>3</v>
      </c>
      <c r="C4" t="s">
        <v>194</v>
      </c>
    </row>
    <row r="5" spans="2:3" x14ac:dyDescent="0.2">
      <c r="B5" s="1">
        <v>4</v>
      </c>
      <c r="C5" t="s">
        <v>195</v>
      </c>
    </row>
    <row r="6" spans="2:3" x14ac:dyDescent="0.2">
      <c r="B6" s="1">
        <v>5</v>
      </c>
      <c r="C6" t="s">
        <v>196</v>
      </c>
    </row>
    <row r="7" spans="2:3" x14ac:dyDescent="0.2">
      <c r="B7">
        <v>6</v>
      </c>
      <c r="C7" t="s">
        <v>198</v>
      </c>
    </row>
    <row r="8" spans="2:3" x14ac:dyDescent="0.2">
      <c r="B8">
        <v>7</v>
      </c>
      <c r="C8" t="s">
        <v>199</v>
      </c>
    </row>
    <row r="9" spans="2:3" x14ac:dyDescent="0.2">
      <c r="B9">
        <v>8</v>
      </c>
      <c r="C9" t="s">
        <v>207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G35"/>
  <sheetViews>
    <sheetView topLeftCell="A7" workbookViewId="0">
      <selection activeCell="C32" sqref="C32"/>
    </sheetView>
  </sheetViews>
  <sheetFormatPr defaultRowHeight="15" x14ac:dyDescent="0.2"/>
  <cols>
    <col min="1" max="1" width="9.14453125" style="1"/>
    <col min="2" max="2" width="27.0390625" customWidth="1"/>
    <col min="3" max="3" width="19.50390625" customWidth="1"/>
    <col min="4" max="4" width="24.078125" customWidth="1"/>
    <col min="5" max="5" width="14.52734375" customWidth="1"/>
    <col min="6" max="6" width="14.66015625" customWidth="1"/>
    <col min="7" max="7" width="16.6796875" customWidth="1"/>
  </cols>
  <sheetData>
    <row r="2" spans="2:7" ht="21" x14ac:dyDescent="0.3">
      <c r="B2" s="29" t="s">
        <v>22</v>
      </c>
      <c r="C2" s="29" t="s">
        <v>32</v>
      </c>
      <c r="D2" s="1"/>
      <c r="E2" s="1"/>
      <c r="F2" s="1"/>
      <c r="G2" s="1"/>
    </row>
    <row r="3" spans="2:7" ht="21" x14ac:dyDescent="0.3">
      <c r="B3" s="30" t="s">
        <v>0</v>
      </c>
      <c r="C3" s="13" t="s">
        <v>24</v>
      </c>
      <c r="D3" s="13" t="s">
        <v>25</v>
      </c>
      <c r="E3" s="13" t="s">
        <v>26</v>
      </c>
      <c r="F3" s="13" t="s">
        <v>27</v>
      </c>
      <c r="G3" s="19" t="s">
        <v>30</v>
      </c>
    </row>
    <row r="4" spans="2:7" x14ac:dyDescent="0.2">
      <c r="B4" s="15"/>
      <c r="C4" s="20"/>
      <c r="D4" s="20"/>
      <c r="E4" s="20"/>
      <c r="F4" s="20"/>
      <c r="G4" s="21"/>
    </row>
    <row r="5" spans="2:7" x14ac:dyDescent="0.2">
      <c r="B5" s="14" t="s">
        <v>31</v>
      </c>
      <c r="C5" s="9"/>
      <c r="D5" s="9"/>
      <c r="E5" s="9"/>
      <c r="F5" s="9"/>
      <c r="G5" s="9">
        <f>SUM(C5:F5)</f>
        <v>0</v>
      </c>
    </row>
    <row r="6" spans="2:7" x14ac:dyDescent="0.2">
      <c r="B6" s="15"/>
      <c r="C6" s="20"/>
      <c r="D6" s="20"/>
      <c r="E6" s="20"/>
      <c r="F6" s="20"/>
      <c r="G6" s="21"/>
    </row>
    <row r="7" spans="2:7" x14ac:dyDescent="0.2">
      <c r="B7" s="14" t="s">
        <v>1</v>
      </c>
      <c r="C7" s="9"/>
      <c r="D7" s="9"/>
      <c r="E7" s="9"/>
      <c r="F7" s="9"/>
      <c r="G7" s="9">
        <f>SUM(C7:F7)</f>
        <v>0</v>
      </c>
    </row>
    <row r="8" spans="2:7" x14ac:dyDescent="0.2">
      <c r="B8" s="6" t="s">
        <v>2</v>
      </c>
      <c r="C8" s="9"/>
      <c r="D8" s="9"/>
      <c r="E8" s="9"/>
      <c r="F8" s="9"/>
      <c r="G8" s="9">
        <f>SUM(C8:F8)</f>
        <v>0</v>
      </c>
    </row>
    <row r="9" spans="2:7" x14ac:dyDescent="0.2">
      <c r="B9" s="15"/>
      <c r="C9" s="20"/>
      <c r="D9" s="20"/>
      <c r="E9" s="20"/>
      <c r="F9" s="20"/>
      <c r="G9" s="20"/>
    </row>
    <row r="10" spans="2:7" x14ac:dyDescent="0.2">
      <c r="B10" s="6" t="s">
        <v>3</v>
      </c>
      <c r="C10" s="9"/>
      <c r="D10" s="9"/>
      <c r="E10" s="9"/>
      <c r="F10" s="9"/>
      <c r="G10" s="9">
        <f t="shared" ref="G10:G16" si="0">SUM(C10:F10)</f>
        <v>0</v>
      </c>
    </row>
    <row r="11" spans="2:7" x14ac:dyDescent="0.2">
      <c r="B11" s="6" t="s">
        <v>4</v>
      </c>
      <c r="C11" s="9"/>
      <c r="D11" s="9"/>
      <c r="E11" s="9"/>
      <c r="F11" s="9"/>
      <c r="G11" s="9">
        <f t="shared" si="0"/>
        <v>0</v>
      </c>
    </row>
    <row r="12" spans="2:7" x14ac:dyDescent="0.2">
      <c r="B12" s="6" t="s">
        <v>5</v>
      </c>
      <c r="C12" s="9"/>
      <c r="D12" s="9"/>
      <c r="E12" s="9"/>
      <c r="F12" s="9"/>
      <c r="G12" s="9">
        <f t="shared" si="0"/>
        <v>0</v>
      </c>
    </row>
    <row r="13" spans="2:7" x14ac:dyDescent="0.2">
      <c r="B13" s="7" t="s">
        <v>6</v>
      </c>
      <c r="C13" s="9"/>
      <c r="D13" s="9"/>
      <c r="E13" s="9"/>
      <c r="F13" s="9"/>
      <c r="G13" s="9">
        <f t="shared" si="0"/>
        <v>0</v>
      </c>
    </row>
    <row r="14" spans="2:7" x14ac:dyDescent="0.2">
      <c r="B14" s="7" t="s">
        <v>7</v>
      </c>
      <c r="C14" s="9"/>
      <c r="D14" s="9"/>
      <c r="E14" s="9"/>
      <c r="F14" s="9"/>
      <c r="G14" s="9">
        <f t="shared" si="0"/>
        <v>0</v>
      </c>
    </row>
    <row r="15" spans="2:7" x14ac:dyDescent="0.2">
      <c r="B15" s="7" t="s">
        <v>8</v>
      </c>
      <c r="C15" s="9"/>
      <c r="D15" s="9"/>
      <c r="E15" s="9"/>
      <c r="F15" s="9"/>
      <c r="G15" s="9">
        <f t="shared" si="0"/>
        <v>0</v>
      </c>
    </row>
    <row r="16" spans="2:7" x14ac:dyDescent="0.2">
      <c r="B16" s="18" t="s">
        <v>20</v>
      </c>
      <c r="C16" s="22"/>
      <c r="D16" s="22"/>
      <c r="E16" s="22"/>
      <c r="F16" s="22"/>
      <c r="G16" s="22">
        <f t="shared" si="0"/>
        <v>0</v>
      </c>
    </row>
    <row r="17" spans="2:7" x14ac:dyDescent="0.2">
      <c r="B17" s="16"/>
      <c r="C17" s="20"/>
      <c r="D17" s="20"/>
      <c r="E17" s="20"/>
      <c r="F17" s="20"/>
      <c r="G17" s="20"/>
    </row>
    <row r="18" spans="2:7" x14ac:dyDescent="0.2">
      <c r="B18" s="14" t="s">
        <v>9</v>
      </c>
      <c r="C18" s="9"/>
      <c r="D18" s="9"/>
      <c r="E18" s="9"/>
      <c r="F18" s="9"/>
      <c r="G18" s="9">
        <f t="shared" ref="G18:G23" si="1">SUM(C18:F18)</f>
        <v>0</v>
      </c>
    </row>
    <row r="19" spans="2:7" x14ac:dyDescent="0.2">
      <c r="B19" s="8" t="s">
        <v>10</v>
      </c>
      <c r="C19" s="9"/>
      <c r="D19" s="9"/>
      <c r="E19" s="9"/>
      <c r="F19" s="9"/>
      <c r="G19" s="9">
        <f t="shared" si="1"/>
        <v>0</v>
      </c>
    </row>
    <row r="20" spans="2:7" x14ac:dyDescent="0.2">
      <c r="B20" s="8" t="s">
        <v>11</v>
      </c>
      <c r="C20" s="9"/>
      <c r="D20" s="9"/>
      <c r="E20" s="9"/>
      <c r="F20" s="9"/>
      <c r="G20" s="9">
        <f t="shared" si="1"/>
        <v>0</v>
      </c>
    </row>
    <row r="21" spans="2:7" x14ac:dyDescent="0.2">
      <c r="B21" s="6" t="s">
        <v>12</v>
      </c>
      <c r="C21" s="9"/>
      <c r="D21" s="9"/>
      <c r="E21" s="9"/>
      <c r="F21" s="9"/>
      <c r="G21" s="9">
        <f t="shared" si="1"/>
        <v>0</v>
      </c>
    </row>
    <row r="22" spans="2:7" x14ac:dyDescent="0.2">
      <c r="B22" s="6" t="s">
        <v>13</v>
      </c>
      <c r="C22" s="9"/>
      <c r="D22" s="9"/>
      <c r="E22" s="9"/>
      <c r="F22" s="9"/>
      <c r="G22" s="9">
        <f t="shared" si="1"/>
        <v>0</v>
      </c>
    </row>
    <row r="23" spans="2:7" x14ac:dyDescent="0.2">
      <c r="B23" s="17" t="s">
        <v>18</v>
      </c>
      <c r="C23" s="22"/>
      <c r="D23" s="22"/>
      <c r="E23" s="22"/>
      <c r="F23" s="22"/>
      <c r="G23" s="22">
        <f t="shared" si="1"/>
        <v>0</v>
      </c>
    </row>
    <row r="24" spans="2:7" x14ac:dyDescent="0.2">
      <c r="B24" s="16"/>
      <c r="C24" s="20"/>
      <c r="D24" s="20"/>
      <c r="E24" s="20"/>
      <c r="F24" s="20"/>
      <c r="G24" s="20"/>
    </row>
    <row r="25" spans="2:7" x14ac:dyDescent="0.2">
      <c r="B25" s="8" t="s">
        <v>14</v>
      </c>
      <c r="C25" s="9"/>
      <c r="D25" s="9"/>
      <c r="E25" s="9"/>
      <c r="F25" s="9"/>
      <c r="G25" s="9">
        <f t="shared" ref="G25:G30" si="2">SUM(C25:F25)</f>
        <v>0</v>
      </c>
    </row>
    <row r="26" spans="2:7" x14ac:dyDescent="0.2">
      <c r="B26" s="8" t="s">
        <v>15</v>
      </c>
      <c r="C26" s="9"/>
      <c r="D26" s="9"/>
      <c r="E26" s="9"/>
      <c r="F26" s="9"/>
      <c r="G26" s="9">
        <f t="shared" si="2"/>
        <v>0</v>
      </c>
    </row>
    <row r="27" spans="2:7" x14ac:dyDescent="0.2">
      <c r="B27" s="8" t="s">
        <v>16</v>
      </c>
      <c r="C27" s="9"/>
      <c r="D27" s="9"/>
      <c r="E27" s="9"/>
      <c r="F27" s="9"/>
      <c r="G27" s="9">
        <f t="shared" si="2"/>
        <v>0</v>
      </c>
    </row>
    <row r="28" spans="2:7" x14ac:dyDescent="0.2">
      <c r="B28" s="7" t="s">
        <v>17</v>
      </c>
      <c r="C28" s="9"/>
      <c r="D28" s="9"/>
      <c r="E28" s="9"/>
      <c r="F28" s="9"/>
      <c r="G28" s="9">
        <f t="shared" si="2"/>
        <v>0</v>
      </c>
    </row>
    <row r="29" spans="2:7" x14ac:dyDescent="0.2">
      <c r="B29" s="17" t="s">
        <v>19</v>
      </c>
      <c r="C29" s="22"/>
      <c r="D29" s="22"/>
      <c r="E29" s="22"/>
      <c r="F29" s="22"/>
      <c r="G29" s="22">
        <f t="shared" si="2"/>
        <v>0</v>
      </c>
    </row>
    <row r="30" spans="2:7" x14ac:dyDescent="0.2">
      <c r="B30" s="17" t="s">
        <v>21</v>
      </c>
      <c r="C30" s="22"/>
      <c r="D30" s="22"/>
      <c r="E30" s="22"/>
      <c r="F30" s="22"/>
      <c r="G30" s="22">
        <f t="shared" si="2"/>
        <v>0</v>
      </c>
    </row>
    <row r="31" spans="2:7" x14ac:dyDescent="0.2">
      <c r="B31" s="16"/>
      <c r="C31" s="20"/>
      <c r="D31" s="20"/>
      <c r="E31" s="20"/>
      <c r="F31" s="20"/>
      <c r="G31" s="21"/>
    </row>
    <row r="32" spans="2:7" ht="15.75" thickBot="1" x14ac:dyDescent="0.25">
      <c r="B32" s="1"/>
      <c r="C32" s="2"/>
      <c r="D32" s="2"/>
      <c r="E32" s="2"/>
      <c r="F32" s="2"/>
      <c r="G32" s="2"/>
    </row>
    <row r="33" spans="2:7" x14ac:dyDescent="0.2">
      <c r="B33" s="1"/>
      <c r="C33" s="23"/>
      <c r="D33" s="24"/>
      <c r="E33" s="24"/>
      <c r="F33" s="24"/>
      <c r="G33" s="25"/>
    </row>
    <row r="34" spans="2:7" ht="15.75" thickBot="1" x14ac:dyDescent="0.25">
      <c r="B34" s="1"/>
      <c r="C34" s="26">
        <f>SUM(C5:C30)</f>
        <v>0</v>
      </c>
      <c r="D34" s="26">
        <f t="shared" ref="D34:F34" si="3">SUM(D5:D30)</f>
        <v>0</v>
      </c>
      <c r="E34" s="26">
        <f t="shared" si="3"/>
        <v>0</v>
      </c>
      <c r="F34" s="26">
        <f t="shared" si="3"/>
        <v>0</v>
      </c>
      <c r="G34" s="26">
        <f>SUM(G5:G30)</f>
        <v>0</v>
      </c>
    </row>
    <row r="35" spans="2:7" ht="15.75" thickTop="1" x14ac:dyDescent="0.2"/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I35"/>
  <sheetViews>
    <sheetView workbookViewId="0">
      <selection activeCell="C23" sqref="C23"/>
    </sheetView>
  </sheetViews>
  <sheetFormatPr defaultRowHeight="15" x14ac:dyDescent="0.2"/>
  <cols>
    <col min="2" max="2" width="29.59375" customWidth="1"/>
    <col min="3" max="3" width="21.38671875" customWidth="1"/>
    <col min="4" max="4" width="23.40625" customWidth="1"/>
    <col min="5" max="5" width="14.52734375" customWidth="1"/>
    <col min="6" max="6" width="11.56640625" customWidth="1"/>
    <col min="7" max="8" width="11.56640625" style="1" customWidth="1"/>
    <col min="9" max="9" width="14.66015625" customWidth="1"/>
  </cols>
  <sheetData>
    <row r="2" spans="2:9" ht="21" x14ac:dyDescent="0.3">
      <c r="B2" s="29" t="s">
        <v>22</v>
      </c>
      <c r="C2" s="29" t="s">
        <v>33</v>
      </c>
      <c r="D2" s="1"/>
      <c r="E2" s="1"/>
      <c r="F2" s="1"/>
      <c r="I2" s="1"/>
    </row>
    <row r="3" spans="2:9" ht="21" x14ac:dyDescent="0.3">
      <c r="B3" s="30" t="s">
        <v>0</v>
      </c>
      <c r="C3" s="13" t="s">
        <v>24</v>
      </c>
      <c r="D3" s="13" t="s">
        <v>25</v>
      </c>
      <c r="E3" s="13" t="s">
        <v>26</v>
      </c>
      <c r="F3" s="13" t="s">
        <v>27</v>
      </c>
      <c r="G3" s="13" t="s">
        <v>34</v>
      </c>
      <c r="H3" s="13" t="s">
        <v>35</v>
      </c>
      <c r="I3" s="19" t="s">
        <v>30</v>
      </c>
    </row>
    <row r="4" spans="2:9" x14ac:dyDescent="0.2">
      <c r="B4" s="15"/>
      <c r="C4" s="20"/>
      <c r="D4" s="20"/>
      <c r="E4" s="20"/>
      <c r="F4" s="20"/>
      <c r="G4" s="20"/>
      <c r="H4" s="20"/>
      <c r="I4" s="21"/>
    </row>
    <row r="5" spans="2:9" x14ac:dyDescent="0.2">
      <c r="B5" s="14" t="s">
        <v>31</v>
      </c>
      <c r="C5" s="9"/>
      <c r="D5" s="9"/>
      <c r="E5" s="9"/>
      <c r="F5" s="9"/>
      <c r="G5" s="9"/>
      <c r="H5" s="9"/>
      <c r="I5" s="9">
        <f>SUM(C5:H5)</f>
        <v>0</v>
      </c>
    </row>
    <row r="6" spans="2:9" x14ac:dyDescent="0.2">
      <c r="B6" s="15"/>
      <c r="C6" s="20"/>
      <c r="D6" s="20"/>
      <c r="E6" s="20"/>
      <c r="F6" s="20"/>
      <c r="G6" s="20"/>
      <c r="H6" s="20"/>
      <c r="I6" s="21"/>
    </row>
    <row r="7" spans="2:9" x14ac:dyDescent="0.2">
      <c r="B7" s="14" t="s">
        <v>1</v>
      </c>
      <c r="C7" s="9"/>
      <c r="D7" s="9"/>
      <c r="E7" s="9"/>
      <c r="F7" s="9"/>
      <c r="G7" s="9"/>
      <c r="H7" s="9"/>
      <c r="I7" s="9">
        <f>SUM(C7:H7)</f>
        <v>0</v>
      </c>
    </row>
    <row r="8" spans="2:9" x14ac:dyDescent="0.2">
      <c r="B8" s="6" t="s">
        <v>2</v>
      </c>
      <c r="C8" s="9"/>
      <c r="D8" s="9"/>
      <c r="E8" s="9"/>
      <c r="F8" s="9"/>
      <c r="G8" s="9"/>
      <c r="H8" s="9"/>
      <c r="I8" s="9">
        <f>SUM(C8:H8)</f>
        <v>0</v>
      </c>
    </row>
    <row r="9" spans="2:9" x14ac:dyDescent="0.2">
      <c r="B9" s="15"/>
      <c r="C9" s="20"/>
      <c r="D9" s="20"/>
      <c r="E9" s="20"/>
      <c r="F9" s="20"/>
      <c r="G9" s="20"/>
      <c r="H9" s="20"/>
      <c r="I9" s="20"/>
    </row>
    <row r="10" spans="2:9" x14ac:dyDescent="0.2">
      <c r="B10" s="6" t="s">
        <v>3</v>
      </c>
      <c r="C10" s="9"/>
      <c r="D10" s="9"/>
      <c r="E10" s="9"/>
      <c r="F10" s="9"/>
      <c r="G10" s="9"/>
      <c r="H10" s="9"/>
      <c r="I10" s="9">
        <f>SUM(C10:H10)</f>
        <v>0</v>
      </c>
    </row>
    <row r="11" spans="2:9" x14ac:dyDescent="0.2">
      <c r="B11" s="6" t="s">
        <v>4</v>
      </c>
      <c r="C11" s="9"/>
      <c r="D11" s="9"/>
      <c r="E11" s="9"/>
      <c r="F11" s="9"/>
      <c r="G11" s="9"/>
      <c r="H11" s="9"/>
      <c r="I11" s="9">
        <f t="shared" ref="I11:I15" si="0">SUM(C11:H11)</f>
        <v>0</v>
      </c>
    </row>
    <row r="12" spans="2:9" x14ac:dyDescent="0.2">
      <c r="B12" s="6" t="s">
        <v>5</v>
      </c>
      <c r="C12" s="9"/>
      <c r="D12" s="9"/>
      <c r="E12" s="9"/>
      <c r="F12" s="9"/>
      <c r="G12" s="9"/>
      <c r="H12" s="9"/>
      <c r="I12" s="9">
        <f t="shared" si="0"/>
        <v>0</v>
      </c>
    </row>
    <row r="13" spans="2:9" x14ac:dyDescent="0.2">
      <c r="B13" s="7" t="s">
        <v>6</v>
      </c>
      <c r="C13" s="9"/>
      <c r="D13" s="9"/>
      <c r="E13" s="9"/>
      <c r="F13" s="9"/>
      <c r="G13" s="9"/>
      <c r="H13" s="9"/>
      <c r="I13" s="9">
        <f t="shared" si="0"/>
        <v>0</v>
      </c>
    </row>
    <row r="14" spans="2:9" x14ac:dyDescent="0.2">
      <c r="B14" s="7" t="s">
        <v>7</v>
      </c>
      <c r="C14" s="9"/>
      <c r="D14" s="9"/>
      <c r="E14" s="9"/>
      <c r="F14" s="9"/>
      <c r="G14" s="9"/>
      <c r="H14" s="9"/>
      <c r="I14" s="9">
        <f t="shared" si="0"/>
        <v>0</v>
      </c>
    </row>
    <row r="15" spans="2:9" x14ac:dyDescent="0.2">
      <c r="B15" s="7" t="s">
        <v>8</v>
      </c>
      <c r="C15" s="9"/>
      <c r="D15" s="9"/>
      <c r="E15" s="9"/>
      <c r="F15" s="9"/>
      <c r="G15" s="9"/>
      <c r="H15" s="9"/>
      <c r="I15" s="9">
        <f t="shared" si="0"/>
        <v>0</v>
      </c>
    </row>
    <row r="16" spans="2:9" x14ac:dyDescent="0.2">
      <c r="B16" s="18" t="s">
        <v>20</v>
      </c>
      <c r="C16" s="22"/>
      <c r="D16" s="22"/>
      <c r="E16" s="22"/>
      <c r="F16" s="22"/>
      <c r="G16" s="22"/>
      <c r="H16" s="22"/>
      <c r="I16" s="22">
        <f>SUM(C16:H16)</f>
        <v>0</v>
      </c>
    </row>
    <row r="17" spans="2:9" x14ac:dyDescent="0.2">
      <c r="B17" s="16"/>
      <c r="C17" s="20"/>
      <c r="D17" s="20"/>
      <c r="E17" s="20"/>
      <c r="F17" s="20"/>
      <c r="G17" s="20"/>
      <c r="H17" s="20"/>
      <c r="I17" s="20"/>
    </row>
    <row r="18" spans="2:9" x14ac:dyDescent="0.2">
      <c r="B18" s="14" t="s">
        <v>9</v>
      </c>
      <c r="C18" s="9"/>
      <c r="D18" s="9"/>
      <c r="E18" s="9"/>
      <c r="F18" s="9"/>
      <c r="G18" s="9"/>
      <c r="H18" s="9"/>
      <c r="I18" s="9">
        <f>SUM(C18:H18)</f>
        <v>0</v>
      </c>
    </row>
    <row r="19" spans="2:9" x14ac:dyDescent="0.2">
      <c r="B19" s="8" t="s">
        <v>10</v>
      </c>
      <c r="C19" s="9"/>
      <c r="D19" s="9"/>
      <c r="E19" s="9"/>
      <c r="F19" s="9"/>
      <c r="G19" s="9"/>
      <c r="H19" s="9"/>
      <c r="I19" s="9">
        <f t="shared" ref="I19:I22" si="1">SUM(C19:H19)</f>
        <v>0</v>
      </c>
    </row>
    <row r="20" spans="2:9" x14ac:dyDescent="0.2">
      <c r="B20" s="8" t="s">
        <v>11</v>
      </c>
      <c r="C20" s="9"/>
      <c r="D20" s="9"/>
      <c r="E20" s="9"/>
      <c r="F20" s="9"/>
      <c r="G20" s="9"/>
      <c r="H20" s="9"/>
      <c r="I20" s="9">
        <f t="shared" si="1"/>
        <v>0</v>
      </c>
    </row>
    <row r="21" spans="2:9" x14ac:dyDescent="0.2">
      <c r="B21" s="6" t="s">
        <v>12</v>
      </c>
      <c r="C21" s="9"/>
      <c r="D21" s="9"/>
      <c r="E21" s="9"/>
      <c r="F21" s="9"/>
      <c r="G21" s="9"/>
      <c r="H21" s="9"/>
      <c r="I21" s="9">
        <f t="shared" si="1"/>
        <v>0</v>
      </c>
    </row>
    <row r="22" spans="2:9" x14ac:dyDescent="0.2">
      <c r="B22" s="6" t="s">
        <v>13</v>
      </c>
      <c r="C22" s="9"/>
      <c r="D22" s="9"/>
      <c r="E22" s="9"/>
      <c r="F22" s="9"/>
      <c r="G22" s="9"/>
      <c r="H22" s="9"/>
      <c r="I22" s="9">
        <f t="shared" si="1"/>
        <v>0</v>
      </c>
    </row>
    <row r="23" spans="2:9" x14ac:dyDescent="0.2">
      <c r="B23" s="17" t="s">
        <v>18</v>
      </c>
      <c r="C23" s="22"/>
      <c r="D23" s="22"/>
      <c r="E23" s="22"/>
      <c r="F23" s="22"/>
      <c r="G23" s="22"/>
      <c r="H23" s="22"/>
      <c r="I23" s="22">
        <f>SUM(C23:H23)</f>
        <v>0</v>
      </c>
    </row>
    <row r="24" spans="2:9" x14ac:dyDescent="0.2">
      <c r="B24" s="16"/>
      <c r="C24" s="20"/>
      <c r="D24" s="20"/>
      <c r="E24" s="20"/>
      <c r="F24" s="20"/>
      <c r="G24" s="20"/>
      <c r="H24" s="20"/>
      <c r="I24" s="20"/>
    </row>
    <row r="25" spans="2:9" x14ac:dyDescent="0.2">
      <c r="B25" s="8" t="s">
        <v>14</v>
      </c>
      <c r="C25" s="9"/>
      <c r="D25" s="9"/>
      <c r="E25" s="9"/>
      <c r="F25" s="9"/>
      <c r="G25" s="9"/>
      <c r="H25" s="9"/>
      <c r="I25" s="9">
        <f>SUM(C25:H25)</f>
        <v>0</v>
      </c>
    </row>
    <row r="26" spans="2:9" x14ac:dyDescent="0.2">
      <c r="B26" s="8" t="s">
        <v>15</v>
      </c>
      <c r="C26" s="9"/>
      <c r="D26" s="9"/>
      <c r="E26" s="9"/>
      <c r="F26" s="9"/>
      <c r="G26" s="9"/>
      <c r="H26" s="9"/>
      <c r="I26" s="9">
        <f t="shared" ref="I26:I28" si="2">SUM(C26:H26)</f>
        <v>0</v>
      </c>
    </row>
    <row r="27" spans="2:9" x14ac:dyDescent="0.2">
      <c r="B27" s="8" t="s">
        <v>16</v>
      </c>
      <c r="C27" s="9"/>
      <c r="D27" s="9"/>
      <c r="E27" s="9"/>
      <c r="F27" s="9"/>
      <c r="G27" s="9"/>
      <c r="H27" s="9"/>
      <c r="I27" s="9">
        <f t="shared" si="2"/>
        <v>0</v>
      </c>
    </row>
    <row r="28" spans="2:9" x14ac:dyDescent="0.2">
      <c r="B28" s="7" t="s">
        <v>17</v>
      </c>
      <c r="C28" s="9"/>
      <c r="D28" s="9"/>
      <c r="E28" s="9"/>
      <c r="F28" s="9"/>
      <c r="G28" s="9"/>
      <c r="H28" s="9"/>
      <c r="I28" s="9">
        <f t="shared" si="2"/>
        <v>0</v>
      </c>
    </row>
    <row r="29" spans="2:9" x14ac:dyDescent="0.2">
      <c r="B29" s="17" t="s">
        <v>19</v>
      </c>
      <c r="C29" s="22"/>
      <c r="D29" s="22"/>
      <c r="E29" s="22"/>
      <c r="F29" s="22"/>
      <c r="G29" s="22"/>
      <c r="H29" s="22"/>
      <c r="I29" s="22">
        <f>SUM(C29:H29)</f>
        <v>0</v>
      </c>
    </row>
    <row r="30" spans="2:9" x14ac:dyDescent="0.2">
      <c r="B30" s="17" t="s">
        <v>21</v>
      </c>
      <c r="C30" s="22"/>
      <c r="D30" s="22"/>
      <c r="E30" s="22"/>
      <c r="F30" s="22"/>
      <c r="G30" s="22"/>
      <c r="H30" s="22"/>
      <c r="I30" s="22">
        <f>SUM(C30:H30)</f>
        <v>0</v>
      </c>
    </row>
    <row r="31" spans="2:9" x14ac:dyDescent="0.2">
      <c r="B31" s="16"/>
      <c r="C31" s="20"/>
      <c r="D31" s="20"/>
      <c r="E31" s="20"/>
      <c r="F31" s="20"/>
      <c r="G31" s="20"/>
      <c r="H31" s="20"/>
      <c r="I31" s="21"/>
    </row>
    <row r="32" spans="2:9" ht="15.75" thickBot="1" x14ac:dyDescent="0.25">
      <c r="B32" s="1"/>
      <c r="C32" s="2"/>
      <c r="D32" s="2"/>
      <c r="E32" s="2"/>
      <c r="F32" s="2"/>
      <c r="G32" s="2"/>
      <c r="H32" s="2"/>
      <c r="I32" s="2"/>
    </row>
    <row r="33" spans="2:9" x14ac:dyDescent="0.2">
      <c r="B33" s="1"/>
      <c r="C33" s="23"/>
      <c r="D33" s="24"/>
      <c r="E33" s="24"/>
      <c r="F33" s="24"/>
      <c r="G33" s="31"/>
      <c r="H33" s="31"/>
      <c r="I33" s="25"/>
    </row>
    <row r="34" spans="2:9" ht="15.75" thickBot="1" x14ac:dyDescent="0.25">
      <c r="B34" s="1"/>
      <c r="C34" s="26">
        <f>SUM(C5:C30)</f>
        <v>0</v>
      </c>
      <c r="D34" s="26">
        <f t="shared" ref="D34:F34" si="3">SUM(D5:D30)</f>
        <v>0</v>
      </c>
      <c r="E34" s="26">
        <f t="shared" si="3"/>
        <v>0</v>
      </c>
      <c r="F34" s="26">
        <f t="shared" si="3"/>
        <v>0</v>
      </c>
      <c r="G34" s="26"/>
      <c r="H34" s="26"/>
      <c r="I34" s="26">
        <f>SUM(I5:I30)</f>
        <v>0</v>
      </c>
    </row>
    <row r="35" spans="2:9" ht="15.75" thickTop="1" x14ac:dyDescent="0.2"/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tabSelected="1"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37"/>
  <sheetViews>
    <sheetView workbookViewId="0">
      <selection activeCell="K6" sqref="K6"/>
    </sheetView>
  </sheetViews>
  <sheetFormatPr defaultRowHeight="15" x14ac:dyDescent="0.2"/>
  <cols>
    <col min="2" max="2" width="9.14453125" style="1"/>
    <col min="3" max="3" width="14.796875" customWidth="1"/>
    <col min="4" max="4" width="18.6953125" customWidth="1"/>
    <col min="5" max="5" width="25.01953125" customWidth="1"/>
    <col min="6" max="6" width="18.83203125" customWidth="1"/>
    <col min="7" max="7" width="21.65625" customWidth="1"/>
    <col min="8" max="8" width="15.19921875" customWidth="1"/>
  </cols>
  <sheetData>
    <row r="2" spans="2:8" ht="21" x14ac:dyDescent="0.3">
      <c r="C2" s="29" t="s">
        <v>157</v>
      </c>
      <c r="D2" s="154"/>
      <c r="E2" s="154"/>
    </row>
    <row r="3" spans="2:8" x14ac:dyDescent="0.2">
      <c r="C3" s="174" t="s">
        <v>24</v>
      </c>
      <c r="D3" s="175"/>
      <c r="E3" s="178" t="s">
        <v>158</v>
      </c>
      <c r="F3" s="179" t="s">
        <v>27</v>
      </c>
      <c r="G3" s="179" t="s">
        <v>26</v>
      </c>
      <c r="H3" s="13" t="s">
        <v>162</v>
      </c>
    </row>
    <row r="4" spans="2:8" s="1" customFormat="1" x14ac:dyDescent="0.2">
      <c r="C4" s="13" t="s">
        <v>176</v>
      </c>
      <c r="D4" s="178" t="s">
        <v>177</v>
      </c>
      <c r="E4" s="182"/>
      <c r="F4" s="183"/>
      <c r="G4" s="183"/>
      <c r="H4" s="82"/>
    </row>
    <row r="5" spans="2:8" x14ac:dyDescent="0.2">
      <c r="B5" s="39">
        <v>43252</v>
      </c>
      <c r="C5" s="47">
        <f>'ACCOUNTS- DAILY SALES &amp; BANKING'!F5</f>
        <v>0</v>
      </c>
      <c r="D5" s="47">
        <f>'ACCOUNTS- DAILY SALES &amp; BANKING'!G5</f>
        <v>0</v>
      </c>
      <c r="E5" s="47">
        <f>'ACCOUNTS- DAILY SALES &amp; BANKING'!J5</f>
        <v>0</v>
      </c>
      <c r="F5" s="47">
        <f>'ACCOUNTS- DAILY SALES &amp; BANKING'!P5</f>
        <v>0</v>
      </c>
      <c r="G5" s="47">
        <f>'ACCOUNTS- DAILY SALES &amp; BANKING'!T5</f>
        <v>0</v>
      </c>
      <c r="H5" s="47">
        <f>SUM(D5:G5)</f>
        <v>0</v>
      </c>
    </row>
    <row r="6" spans="2:8" x14ac:dyDescent="0.2">
      <c r="B6" s="39">
        <v>43253</v>
      </c>
      <c r="C6" s="47">
        <f>'ACCOUNTS- DAILY SALES &amp; BANKING'!D6</f>
        <v>0</v>
      </c>
      <c r="D6" s="47">
        <f>'ACCOUNTS- DAILY SALES &amp; BANKING'!G6</f>
        <v>0</v>
      </c>
      <c r="E6" s="47">
        <f>'ACCOUNTS- DAILY SALES &amp; BANKING'!J6</f>
        <v>0</v>
      </c>
      <c r="F6" s="47">
        <f>'ACCOUNTS- DAILY SALES &amp; BANKING'!P6</f>
        <v>0</v>
      </c>
      <c r="G6" s="47">
        <f>'ACCOUNTS- DAILY SALES &amp; BANKING'!T6</f>
        <v>0</v>
      </c>
      <c r="H6" s="47">
        <f t="shared" ref="H6:H34" si="0">SUM(D6:G6)</f>
        <v>0</v>
      </c>
    </row>
    <row r="7" spans="2:8" x14ac:dyDescent="0.2">
      <c r="B7" s="39">
        <v>43254</v>
      </c>
      <c r="C7" s="47">
        <f>'ACCOUNTS- DAILY SALES &amp; BANKING'!F7</f>
        <v>0</v>
      </c>
      <c r="D7" s="47">
        <f>'ACCOUNTS- DAILY SALES &amp; BANKING'!G7</f>
        <v>0</v>
      </c>
      <c r="E7" s="47">
        <f>'ACCOUNTS- DAILY SALES &amp; BANKING'!J7</f>
        <v>0</v>
      </c>
      <c r="F7" s="47">
        <f>'ACCOUNTS- DAILY SALES &amp; BANKING'!P7</f>
        <v>0</v>
      </c>
      <c r="G7" s="47">
        <f>'ACCOUNTS- DAILY SALES &amp; BANKING'!T7</f>
        <v>0</v>
      </c>
      <c r="H7" s="47">
        <f t="shared" si="0"/>
        <v>0</v>
      </c>
    </row>
    <row r="8" spans="2:8" x14ac:dyDescent="0.2">
      <c r="B8" s="39">
        <v>43255</v>
      </c>
      <c r="C8" s="47">
        <f>'ACCOUNTS- DAILY SALES &amp; BANKING'!D8</f>
        <v>0</v>
      </c>
      <c r="D8" s="47">
        <f>'ACCOUNTS- DAILY SALES &amp; BANKING'!G8</f>
        <v>0</v>
      </c>
      <c r="E8" s="47">
        <f>'ACCOUNTS- DAILY SALES &amp; BANKING'!J8</f>
        <v>0</v>
      </c>
      <c r="F8" s="47">
        <f>'ACCOUNTS- DAILY SALES &amp; BANKING'!P8</f>
        <v>0</v>
      </c>
      <c r="G8" s="47">
        <f>'ACCOUNTS- DAILY SALES &amp; BANKING'!T8</f>
        <v>0</v>
      </c>
      <c r="H8" s="47">
        <f t="shared" si="0"/>
        <v>0</v>
      </c>
    </row>
    <row r="9" spans="2:8" x14ac:dyDescent="0.2">
      <c r="B9" s="39">
        <v>43256</v>
      </c>
      <c r="C9" s="47">
        <f>'ACCOUNTS- DAILY SALES &amp; BANKING'!F9</f>
        <v>0</v>
      </c>
      <c r="D9" s="47">
        <f>'ACCOUNTS- DAILY SALES &amp; BANKING'!G9</f>
        <v>0</v>
      </c>
      <c r="E9" s="47">
        <f>'ACCOUNTS- DAILY SALES &amp; BANKING'!J9</f>
        <v>0</v>
      </c>
      <c r="F9" s="47">
        <f>'ACCOUNTS- DAILY SALES &amp; BANKING'!P9</f>
        <v>0</v>
      </c>
      <c r="G9" s="47">
        <f>'ACCOUNTS- DAILY SALES &amp; BANKING'!T9</f>
        <v>0</v>
      </c>
      <c r="H9" s="47">
        <f t="shared" si="0"/>
        <v>0</v>
      </c>
    </row>
    <row r="10" spans="2:8" x14ac:dyDescent="0.2">
      <c r="B10" s="39">
        <v>43257</v>
      </c>
      <c r="C10" s="47">
        <f>'ACCOUNTS- DAILY SALES &amp; BANKING'!D10</f>
        <v>0</v>
      </c>
      <c r="D10" s="47">
        <f>'ACCOUNTS- DAILY SALES &amp; BANKING'!G10</f>
        <v>0</v>
      </c>
      <c r="E10" s="47">
        <f>'ACCOUNTS- DAILY SALES &amp; BANKING'!J10</f>
        <v>0</v>
      </c>
      <c r="F10" s="47">
        <f>'ACCOUNTS- DAILY SALES &amp; BANKING'!P10</f>
        <v>0</v>
      </c>
      <c r="G10" s="47">
        <f>'ACCOUNTS- DAILY SALES &amp; BANKING'!T10</f>
        <v>0</v>
      </c>
      <c r="H10" s="47">
        <f t="shared" si="0"/>
        <v>0</v>
      </c>
    </row>
    <row r="11" spans="2:8" x14ac:dyDescent="0.2">
      <c r="B11" s="39">
        <v>43258</v>
      </c>
      <c r="C11" s="47">
        <f>'ACCOUNTS- DAILY SALES &amp; BANKING'!F11</f>
        <v>0</v>
      </c>
      <c r="D11" s="47">
        <f>'ACCOUNTS- DAILY SALES &amp; BANKING'!G11</f>
        <v>0</v>
      </c>
      <c r="E11" s="47">
        <f>'ACCOUNTS- DAILY SALES &amp; BANKING'!J11</f>
        <v>0</v>
      </c>
      <c r="F11" s="47">
        <f>'ACCOUNTS- DAILY SALES &amp; BANKING'!P11</f>
        <v>0</v>
      </c>
      <c r="G11" s="47">
        <f>'ACCOUNTS- DAILY SALES &amp; BANKING'!T11</f>
        <v>0</v>
      </c>
      <c r="H11" s="47">
        <f t="shared" si="0"/>
        <v>0</v>
      </c>
    </row>
    <row r="12" spans="2:8" x14ac:dyDescent="0.2">
      <c r="B12" s="39">
        <v>43259</v>
      </c>
      <c r="C12" s="47">
        <f>'ACCOUNTS- DAILY SALES &amp; BANKING'!D12</f>
        <v>0</v>
      </c>
      <c r="D12" s="47">
        <f>'ACCOUNTS- DAILY SALES &amp; BANKING'!G12</f>
        <v>0</v>
      </c>
      <c r="E12" s="47">
        <f>'ACCOUNTS- DAILY SALES &amp; BANKING'!J12</f>
        <v>0</v>
      </c>
      <c r="F12" s="47">
        <f>'ACCOUNTS- DAILY SALES &amp; BANKING'!P12</f>
        <v>0</v>
      </c>
      <c r="G12" s="47">
        <f>'ACCOUNTS- DAILY SALES &amp; BANKING'!T12</f>
        <v>0</v>
      </c>
      <c r="H12" s="47">
        <f t="shared" si="0"/>
        <v>0</v>
      </c>
    </row>
    <row r="13" spans="2:8" x14ac:dyDescent="0.2">
      <c r="B13" s="39">
        <v>43260</v>
      </c>
      <c r="C13" s="47">
        <f>'ACCOUNTS- DAILY SALES &amp; BANKING'!F13</f>
        <v>0</v>
      </c>
      <c r="D13" s="47">
        <f>'ACCOUNTS- DAILY SALES &amp; BANKING'!G13</f>
        <v>0</v>
      </c>
      <c r="E13" s="47">
        <f>'ACCOUNTS- DAILY SALES &amp; BANKING'!J13</f>
        <v>0</v>
      </c>
      <c r="F13" s="47">
        <f>'ACCOUNTS- DAILY SALES &amp; BANKING'!P13</f>
        <v>0</v>
      </c>
      <c r="G13" s="47">
        <f>'ACCOUNTS- DAILY SALES &amp; BANKING'!T13</f>
        <v>0</v>
      </c>
      <c r="H13" s="47">
        <f t="shared" si="0"/>
        <v>0</v>
      </c>
    </row>
    <row r="14" spans="2:8" x14ac:dyDescent="0.2">
      <c r="B14" s="39">
        <v>43261</v>
      </c>
      <c r="C14" s="47">
        <f>'ACCOUNTS- DAILY SALES &amp; BANKING'!D14</f>
        <v>0</v>
      </c>
      <c r="D14" s="47">
        <f>'ACCOUNTS- DAILY SALES &amp; BANKING'!G14</f>
        <v>0</v>
      </c>
      <c r="E14" s="47">
        <f>'ACCOUNTS- DAILY SALES &amp; BANKING'!J14</f>
        <v>0</v>
      </c>
      <c r="F14" s="47">
        <f>'ACCOUNTS- DAILY SALES &amp; BANKING'!P14</f>
        <v>0</v>
      </c>
      <c r="G14" s="47">
        <f>'ACCOUNTS- DAILY SALES &amp; BANKING'!T14</f>
        <v>0</v>
      </c>
      <c r="H14" s="47">
        <f t="shared" si="0"/>
        <v>0</v>
      </c>
    </row>
    <row r="15" spans="2:8" x14ac:dyDescent="0.2">
      <c r="B15" s="39">
        <v>43262</v>
      </c>
      <c r="C15" s="47">
        <f>'ACCOUNTS- DAILY SALES &amp; BANKING'!F15</f>
        <v>0</v>
      </c>
      <c r="D15" s="47">
        <f>'ACCOUNTS- DAILY SALES &amp; BANKING'!G15</f>
        <v>0</v>
      </c>
      <c r="E15" s="47">
        <f>'ACCOUNTS- DAILY SALES &amp; BANKING'!J15</f>
        <v>0</v>
      </c>
      <c r="F15" s="47">
        <f>'ACCOUNTS- DAILY SALES &amp; BANKING'!P15</f>
        <v>0</v>
      </c>
      <c r="G15" s="47">
        <f>'ACCOUNTS- DAILY SALES &amp; BANKING'!T15</f>
        <v>0</v>
      </c>
      <c r="H15" s="47">
        <f t="shared" si="0"/>
        <v>0</v>
      </c>
    </row>
    <row r="16" spans="2:8" x14ac:dyDescent="0.2">
      <c r="B16" s="39">
        <v>43263</v>
      </c>
      <c r="C16" s="47">
        <f>'ACCOUNTS- DAILY SALES &amp; BANKING'!D16</f>
        <v>0</v>
      </c>
      <c r="D16" s="47">
        <f>'ACCOUNTS- DAILY SALES &amp; BANKING'!G16</f>
        <v>0</v>
      </c>
      <c r="E16" s="47">
        <f>'ACCOUNTS- DAILY SALES &amp; BANKING'!J16</f>
        <v>0</v>
      </c>
      <c r="F16" s="47">
        <f>'ACCOUNTS- DAILY SALES &amp; BANKING'!P16</f>
        <v>0</v>
      </c>
      <c r="G16" s="47">
        <f>'ACCOUNTS- DAILY SALES &amp; BANKING'!T16</f>
        <v>0</v>
      </c>
      <c r="H16" s="47">
        <f t="shared" si="0"/>
        <v>0</v>
      </c>
    </row>
    <row r="17" spans="2:8" x14ac:dyDescent="0.2">
      <c r="B17" s="39">
        <v>43264</v>
      </c>
      <c r="C17" s="47">
        <f>'ACCOUNTS- DAILY SALES &amp; BANKING'!F17</f>
        <v>0</v>
      </c>
      <c r="D17" s="47">
        <f>'ACCOUNTS- DAILY SALES &amp; BANKING'!G17</f>
        <v>0</v>
      </c>
      <c r="E17" s="47">
        <f>'ACCOUNTS- DAILY SALES &amp; BANKING'!J17</f>
        <v>0</v>
      </c>
      <c r="F17" s="47">
        <f>'ACCOUNTS- DAILY SALES &amp; BANKING'!P17</f>
        <v>0</v>
      </c>
      <c r="G17" s="47">
        <f>'ACCOUNTS- DAILY SALES &amp; BANKING'!T17</f>
        <v>0</v>
      </c>
      <c r="H17" s="47">
        <f t="shared" si="0"/>
        <v>0</v>
      </c>
    </row>
    <row r="18" spans="2:8" x14ac:dyDescent="0.2">
      <c r="B18" s="39">
        <v>43265</v>
      </c>
      <c r="C18" s="47">
        <f>'ACCOUNTS- DAILY SALES &amp; BANKING'!D18</f>
        <v>0</v>
      </c>
      <c r="D18" s="47">
        <f>'ACCOUNTS- DAILY SALES &amp; BANKING'!G18</f>
        <v>0</v>
      </c>
      <c r="E18" s="47">
        <f>'ACCOUNTS- DAILY SALES &amp; BANKING'!J18</f>
        <v>0</v>
      </c>
      <c r="F18" s="47">
        <f>'ACCOUNTS- DAILY SALES &amp; BANKING'!P18</f>
        <v>0</v>
      </c>
      <c r="G18" s="47">
        <f>'ACCOUNTS- DAILY SALES &amp; BANKING'!T18</f>
        <v>0</v>
      </c>
      <c r="H18" s="47">
        <f t="shared" si="0"/>
        <v>0</v>
      </c>
    </row>
    <row r="19" spans="2:8" x14ac:dyDescent="0.2">
      <c r="B19" s="39">
        <v>43266</v>
      </c>
      <c r="C19" s="47">
        <f>'ACCOUNTS- DAILY SALES &amp; BANKING'!F19</f>
        <v>0</v>
      </c>
      <c r="D19" s="47">
        <f>'ACCOUNTS- DAILY SALES &amp; BANKING'!G19</f>
        <v>0</v>
      </c>
      <c r="E19" s="47">
        <f>'ACCOUNTS- DAILY SALES &amp; BANKING'!J19</f>
        <v>0</v>
      </c>
      <c r="F19" s="47">
        <f>'ACCOUNTS- DAILY SALES &amp; BANKING'!P19</f>
        <v>0</v>
      </c>
      <c r="G19" s="47">
        <f>'ACCOUNTS- DAILY SALES &amp; BANKING'!T19</f>
        <v>0</v>
      </c>
      <c r="H19" s="47">
        <f t="shared" si="0"/>
        <v>0</v>
      </c>
    </row>
    <row r="20" spans="2:8" x14ac:dyDescent="0.2">
      <c r="B20" s="39">
        <v>43267</v>
      </c>
      <c r="C20" s="47">
        <f>'ACCOUNTS- DAILY SALES &amp; BANKING'!D20</f>
        <v>0</v>
      </c>
      <c r="D20" s="47">
        <f>'ACCOUNTS- DAILY SALES &amp; BANKING'!G20</f>
        <v>0</v>
      </c>
      <c r="E20" s="47">
        <f>'ACCOUNTS- DAILY SALES &amp; BANKING'!J20</f>
        <v>0</v>
      </c>
      <c r="F20" s="47">
        <f>'ACCOUNTS- DAILY SALES &amp; BANKING'!P20</f>
        <v>0</v>
      </c>
      <c r="G20" s="47">
        <f>'ACCOUNTS- DAILY SALES &amp; BANKING'!T20</f>
        <v>0</v>
      </c>
      <c r="H20" s="47">
        <f t="shared" si="0"/>
        <v>0</v>
      </c>
    </row>
    <row r="21" spans="2:8" x14ac:dyDescent="0.2">
      <c r="B21" s="39">
        <v>43268</v>
      </c>
      <c r="C21" s="47">
        <f>'ACCOUNTS- DAILY SALES &amp; BANKING'!F21</f>
        <v>0</v>
      </c>
      <c r="D21" s="47">
        <f>'ACCOUNTS- DAILY SALES &amp; BANKING'!G21</f>
        <v>0</v>
      </c>
      <c r="E21" s="47">
        <f>'ACCOUNTS- DAILY SALES &amp; BANKING'!J21</f>
        <v>0</v>
      </c>
      <c r="F21" s="47">
        <f>'ACCOUNTS- DAILY SALES &amp; BANKING'!P21</f>
        <v>0</v>
      </c>
      <c r="G21" s="47">
        <f>'ACCOUNTS- DAILY SALES &amp; BANKING'!T21</f>
        <v>0</v>
      </c>
      <c r="H21" s="47">
        <f t="shared" si="0"/>
        <v>0</v>
      </c>
    </row>
    <row r="22" spans="2:8" x14ac:dyDescent="0.2">
      <c r="B22" s="39">
        <v>43269</v>
      </c>
      <c r="C22" s="47">
        <f>'ACCOUNTS- DAILY SALES &amp; BANKING'!D22</f>
        <v>0</v>
      </c>
      <c r="D22" s="47">
        <f>'ACCOUNTS- DAILY SALES &amp; BANKING'!G22</f>
        <v>0</v>
      </c>
      <c r="E22" s="47">
        <f>'ACCOUNTS- DAILY SALES &amp; BANKING'!J22</f>
        <v>0</v>
      </c>
      <c r="F22" s="47">
        <f>'ACCOUNTS- DAILY SALES &amp; BANKING'!P22</f>
        <v>0</v>
      </c>
      <c r="G22" s="47">
        <f>'ACCOUNTS- DAILY SALES &amp; BANKING'!T22</f>
        <v>0</v>
      </c>
      <c r="H22" s="47">
        <f t="shared" si="0"/>
        <v>0</v>
      </c>
    </row>
    <row r="23" spans="2:8" x14ac:dyDescent="0.2">
      <c r="B23" s="39">
        <v>43270</v>
      </c>
      <c r="C23" s="47">
        <f>'ACCOUNTS- DAILY SALES &amp; BANKING'!F23</f>
        <v>0</v>
      </c>
      <c r="D23" s="47">
        <f>'ACCOUNTS- DAILY SALES &amp; BANKING'!G23</f>
        <v>0</v>
      </c>
      <c r="E23" s="47">
        <f>'ACCOUNTS- DAILY SALES &amp; BANKING'!J23</f>
        <v>0</v>
      </c>
      <c r="F23" s="47">
        <f>'ACCOUNTS- DAILY SALES &amp; BANKING'!P23</f>
        <v>0</v>
      </c>
      <c r="G23" s="47">
        <f>'ACCOUNTS- DAILY SALES &amp; BANKING'!T23</f>
        <v>0</v>
      </c>
      <c r="H23" s="47">
        <f t="shared" si="0"/>
        <v>0</v>
      </c>
    </row>
    <row r="24" spans="2:8" x14ac:dyDescent="0.2">
      <c r="B24" s="39">
        <v>43271</v>
      </c>
      <c r="C24" s="47">
        <f>'ACCOUNTS- DAILY SALES &amp; BANKING'!D24</f>
        <v>0</v>
      </c>
      <c r="D24" s="47">
        <f>'ACCOUNTS- DAILY SALES &amp; BANKING'!G24</f>
        <v>0</v>
      </c>
      <c r="E24" s="47">
        <f>'ACCOUNTS- DAILY SALES &amp; BANKING'!J24</f>
        <v>0</v>
      </c>
      <c r="F24" s="47">
        <f>'ACCOUNTS- DAILY SALES &amp; BANKING'!P24</f>
        <v>0</v>
      </c>
      <c r="G24" s="47">
        <f>'ACCOUNTS- DAILY SALES &amp; BANKING'!T24</f>
        <v>0</v>
      </c>
      <c r="H24" s="47">
        <f t="shared" si="0"/>
        <v>0</v>
      </c>
    </row>
    <row r="25" spans="2:8" x14ac:dyDescent="0.2">
      <c r="B25" s="39">
        <v>43272</v>
      </c>
      <c r="C25" s="47">
        <f>'ACCOUNTS- DAILY SALES &amp; BANKING'!F25</f>
        <v>0</v>
      </c>
      <c r="D25" s="47">
        <f>'ACCOUNTS- DAILY SALES &amp; BANKING'!G25</f>
        <v>0</v>
      </c>
      <c r="E25" s="47">
        <f>'ACCOUNTS- DAILY SALES &amp; BANKING'!J25</f>
        <v>0</v>
      </c>
      <c r="F25" s="47">
        <f>'ACCOUNTS- DAILY SALES &amp; BANKING'!P25</f>
        <v>0</v>
      </c>
      <c r="G25" s="47">
        <f>'ACCOUNTS- DAILY SALES &amp; BANKING'!T25</f>
        <v>0</v>
      </c>
      <c r="H25" s="47">
        <f t="shared" si="0"/>
        <v>0</v>
      </c>
    </row>
    <row r="26" spans="2:8" x14ac:dyDescent="0.2">
      <c r="B26" s="39">
        <v>43273</v>
      </c>
      <c r="C26" s="47">
        <f>'ACCOUNTS- DAILY SALES &amp; BANKING'!D26</f>
        <v>0</v>
      </c>
      <c r="D26" s="47">
        <f>'ACCOUNTS- DAILY SALES &amp; BANKING'!G26</f>
        <v>0</v>
      </c>
      <c r="E26" s="47">
        <f>'ACCOUNTS- DAILY SALES &amp; BANKING'!J26</f>
        <v>0</v>
      </c>
      <c r="F26" s="47">
        <f>'ACCOUNTS- DAILY SALES &amp; BANKING'!P26</f>
        <v>0</v>
      </c>
      <c r="G26" s="47">
        <f>'ACCOUNTS- DAILY SALES &amp; BANKING'!T26</f>
        <v>0</v>
      </c>
      <c r="H26" s="47">
        <f t="shared" si="0"/>
        <v>0</v>
      </c>
    </row>
    <row r="27" spans="2:8" x14ac:dyDescent="0.2">
      <c r="B27" s="39">
        <v>43274</v>
      </c>
      <c r="C27" s="47">
        <f>'ACCOUNTS- DAILY SALES &amp; BANKING'!F27</f>
        <v>0</v>
      </c>
      <c r="D27" s="47">
        <f>'ACCOUNTS- DAILY SALES &amp; BANKING'!G27</f>
        <v>0</v>
      </c>
      <c r="E27" s="47">
        <f>'ACCOUNTS- DAILY SALES &amp; BANKING'!J27</f>
        <v>0</v>
      </c>
      <c r="F27" s="47">
        <f>'ACCOUNTS- DAILY SALES &amp; BANKING'!P27</f>
        <v>0</v>
      </c>
      <c r="G27" s="47">
        <f>'ACCOUNTS- DAILY SALES &amp; BANKING'!T27</f>
        <v>0</v>
      </c>
      <c r="H27" s="47">
        <f t="shared" si="0"/>
        <v>0</v>
      </c>
    </row>
    <row r="28" spans="2:8" x14ac:dyDescent="0.2">
      <c r="B28" s="39">
        <v>43275</v>
      </c>
      <c r="C28" s="47">
        <f>'ACCOUNTS- DAILY SALES &amp; BANKING'!D28</f>
        <v>0</v>
      </c>
      <c r="D28" s="47">
        <f>'ACCOUNTS- DAILY SALES &amp; BANKING'!G28</f>
        <v>0</v>
      </c>
      <c r="E28" s="47">
        <f>'ACCOUNTS- DAILY SALES &amp; BANKING'!J28</f>
        <v>0</v>
      </c>
      <c r="F28" s="47">
        <f>'ACCOUNTS- DAILY SALES &amp; BANKING'!P28</f>
        <v>0</v>
      </c>
      <c r="G28" s="47">
        <f>'ACCOUNTS- DAILY SALES &amp; BANKING'!T28</f>
        <v>0</v>
      </c>
      <c r="H28" s="47">
        <f t="shared" si="0"/>
        <v>0</v>
      </c>
    </row>
    <row r="29" spans="2:8" x14ac:dyDescent="0.2">
      <c r="B29" s="39">
        <v>43276</v>
      </c>
      <c r="C29" s="47">
        <f>'ACCOUNTS- DAILY SALES &amp; BANKING'!F29</f>
        <v>0</v>
      </c>
      <c r="D29" s="47">
        <f>'ACCOUNTS- DAILY SALES &amp; BANKING'!G29</f>
        <v>0</v>
      </c>
      <c r="E29" s="47">
        <f>'ACCOUNTS- DAILY SALES &amp; BANKING'!J29</f>
        <v>0</v>
      </c>
      <c r="F29" s="47">
        <f>'ACCOUNTS- DAILY SALES &amp; BANKING'!P29</f>
        <v>0</v>
      </c>
      <c r="G29" s="47">
        <f>'ACCOUNTS- DAILY SALES &amp; BANKING'!T29</f>
        <v>0</v>
      </c>
      <c r="H29" s="47">
        <f t="shared" si="0"/>
        <v>0</v>
      </c>
    </row>
    <row r="30" spans="2:8" x14ac:dyDescent="0.2">
      <c r="B30" s="39">
        <v>43277</v>
      </c>
      <c r="C30" s="47">
        <f>'ACCOUNTS- DAILY SALES &amp; BANKING'!D30</f>
        <v>0</v>
      </c>
      <c r="D30" s="47">
        <f>'ACCOUNTS- DAILY SALES &amp; BANKING'!G30</f>
        <v>0</v>
      </c>
      <c r="E30" s="47">
        <f>'ACCOUNTS- DAILY SALES &amp; BANKING'!J30</f>
        <v>0</v>
      </c>
      <c r="F30" s="47">
        <f>'ACCOUNTS- DAILY SALES &amp; BANKING'!P30</f>
        <v>0</v>
      </c>
      <c r="G30" s="47">
        <f>'ACCOUNTS- DAILY SALES &amp; BANKING'!T30</f>
        <v>0</v>
      </c>
      <c r="H30" s="47">
        <f t="shared" si="0"/>
        <v>0</v>
      </c>
    </row>
    <row r="31" spans="2:8" x14ac:dyDescent="0.2">
      <c r="B31" s="39">
        <v>43278</v>
      </c>
      <c r="C31" s="47">
        <f>'ACCOUNTS- DAILY SALES &amp; BANKING'!F31</f>
        <v>0</v>
      </c>
      <c r="D31" s="47">
        <f>'ACCOUNTS- DAILY SALES &amp; BANKING'!G31</f>
        <v>0</v>
      </c>
      <c r="E31" s="47">
        <f>'ACCOUNTS- DAILY SALES &amp; BANKING'!J31</f>
        <v>0</v>
      </c>
      <c r="F31" s="47">
        <f>'ACCOUNTS- DAILY SALES &amp; BANKING'!P31</f>
        <v>0</v>
      </c>
      <c r="G31" s="47">
        <f>'ACCOUNTS- DAILY SALES &amp; BANKING'!T31</f>
        <v>0</v>
      </c>
      <c r="H31" s="47">
        <f t="shared" si="0"/>
        <v>0</v>
      </c>
    </row>
    <row r="32" spans="2:8" x14ac:dyDescent="0.2">
      <c r="B32" s="39">
        <v>43279</v>
      </c>
      <c r="C32" s="47">
        <f>'ACCOUNTS- DAILY SALES &amp; BANKING'!D32</f>
        <v>0</v>
      </c>
      <c r="D32" s="47">
        <f>'ACCOUNTS- DAILY SALES &amp; BANKING'!G32</f>
        <v>0</v>
      </c>
      <c r="E32" s="47">
        <f>'ACCOUNTS- DAILY SALES &amp; BANKING'!J32</f>
        <v>0</v>
      </c>
      <c r="F32" s="47">
        <f>'ACCOUNTS- DAILY SALES &amp; BANKING'!P32</f>
        <v>0</v>
      </c>
      <c r="G32" s="47">
        <f>'ACCOUNTS- DAILY SALES &amp; BANKING'!T32</f>
        <v>0</v>
      </c>
      <c r="H32" s="47">
        <f t="shared" si="0"/>
        <v>0</v>
      </c>
    </row>
    <row r="33" spans="2:8" x14ac:dyDescent="0.2">
      <c r="B33" s="39">
        <v>43280</v>
      </c>
      <c r="C33" s="47">
        <f>'ACCOUNTS- DAILY SALES &amp; BANKING'!F33</f>
        <v>0</v>
      </c>
      <c r="D33" s="47">
        <f>'ACCOUNTS- DAILY SALES &amp; BANKING'!G33</f>
        <v>0</v>
      </c>
      <c r="E33" s="47">
        <f>'ACCOUNTS- DAILY SALES &amp; BANKING'!J33</f>
        <v>0</v>
      </c>
      <c r="F33" s="47">
        <f>'ACCOUNTS- DAILY SALES &amp; BANKING'!P33</f>
        <v>0</v>
      </c>
      <c r="G33" s="47">
        <f>'ACCOUNTS- DAILY SALES &amp; BANKING'!T33</f>
        <v>0</v>
      </c>
      <c r="H33" s="47">
        <f t="shared" si="0"/>
        <v>0</v>
      </c>
    </row>
    <row r="34" spans="2:8" x14ac:dyDescent="0.2">
      <c r="B34" s="39">
        <v>43281</v>
      </c>
      <c r="C34" s="47">
        <f>'ACCOUNTS- DAILY SALES &amp; BANKING'!D34</f>
        <v>0</v>
      </c>
      <c r="D34" s="47">
        <f>'ACCOUNTS- DAILY SALES &amp; BANKING'!G34</f>
        <v>0</v>
      </c>
      <c r="E34" s="47">
        <f>'ACCOUNTS- DAILY SALES &amp; BANKING'!J34</f>
        <v>0</v>
      </c>
      <c r="F34" s="47">
        <f>'ACCOUNTS- DAILY SALES &amp; BANKING'!P34</f>
        <v>0</v>
      </c>
      <c r="G34" s="47">
        <f>'ACCOUNTS- DAILY SALES &amp; BANKING'!T34</f>
        <v>0</v>
      </c>
      <c r="H34" s="47">
        <f t="shared" si="0"/>
        <v>0</v>
      </c>
    </row>
    <row r="35" spans="2:8" ht="15.75" thickBot="1" x14ac:dyDescent="0.25">
      <c r="B35" s="155"/>
      <c r="C35" s="181">
        <f>SUM(C5:C34)</f>
        <v>0</v>
      </c>
      <c r="D35" s="181">
        <f t="shared" ref="D35:H35" si="1">SUM(D5:D34)</f>
        <v>0</v>
      </c>
      <c r="E35" s="181">
        <f t="shared" si="1"/>
        <v>0</v>
      </c>
      <c r="F35" s="181">
        <f t="shared" si="1"/>
        <v>0</v>
      </c>
      <c r="G35" s="181">
        <f t="shared" si="1"/>
        <v>0</v>
      </c>
      <c r="H35" s="181">
        <f t="shared" si="1"/>
        <v>0</v>
      </c>
    </row>
    <row r="36" spans="2:8" ht="15.75" thickTop="1" x14ac:dyDescent="0.2">
      <c r="B36" s="155"/>
    </row>
    <row r="37" spans="2:8" x14ac:dyDescent="0.2">
      <c r="B37" s="15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E71"/>
  <sheetViews>
    <sheetView workbookViewId="0">
      <selection activeCell="I24" sqref="I24"/>
    </sheetView>
  </sheetViews>
  <sheetFormatPr defaultRowHeight="15" x14ac:dyDescent="0.2"/>
  <sheetData>
    <row r="3" spans="2:5" x14ac:dyDescent="0.2">
      <c r="C3" s="13" t="s">
        <v>24</v>
      </c>
      <c r="D3" s="13" t="s">
        <v>165</v>
      </c>
      <c r="E3" s="76" t="s">
        <v>170</v>
      </c>
    </row>
    <row r="4" spans="2:5" x14ac:dyDescent="0.2">
      <c r="B4" s="39">
        <v>43252</v>
      </c>
      <c r="C4" s="9"/>
      <c r="D4" s="9"/>
      <c r="E4" s="9">
        <f>C4+D4</f>
        <v>0</v>
      </c>
    </row>
    <row r="5" spans="2:5" x14ac:dyDescent="0.2">
      <c r="B5" s="39">
        <v>43253</v>
      </c>
      <c r="C5" s="9"/>
      <c r="D5" s="9"/>
      <c r="E5" s="9">
        <f t="shared" ref="E5:E33" si="0">C5+D5</f>
        <v>0</v>
      </c>
    </row>
    <row r="6" spans="2:5" x14ac:dyDescent="0.2">
      <c r="B6" s="39">
        <v>43254</v>
      </c>
      <c r="C6" s="9"/>
      <c r="D6" s="9"/>
      <c r="E6" s="9">
        <f t="shared" si="0"/>
        <v>0</v>
      </c>
    </row>
    <row r="7" spans="2:5" x14ac:dyDescent="0.2">
      <c r="B7" s="39">
        <v>43255</v>
      </c>
      <c r="C7" s="9"/>
      <c r="D7" s="9"/>
      <c r="E7" s="9">
        <f t="shared" si="0"/>
        <v>0</v>
      </c>
    </row>
    <row r="8" spans="2:5" x14ac:dyDescent="0.2">
      <c r="B8" s="39">
        <v>43256</v>
      </c>
      <c r="C8" s="9"/>
      <c r="D8" s="9"/>
      <c r="E8" s="9">
        <f t="shared" si="0"/>
        <v>0</v>
      </c>
    </row>
    <row r="9" spans="2:5" x14ac:dyDescent="0.2">
      <c r="B9" s="39">
        <v>43257</v>
      </c>
      <c r="C9" s="9"/>
      <c r="D9" s="9"/>
      <c r="E9" s="9">
        <f t="shared" si="0"/>
        <v>0</v>
      </c>
    </row>
    <row r="10" spans="2:5" x14ac:dyDescent="0.2">
      <c r="B10" s="39">
        <v>43258</v>
      </c>
      <c r="C10" s="9"/>
      <c r="D10" s="9"/>
      <c r="E10" s="9">
        <f t="shared" si="0"/>
        <v>0</v>
      </c>
    </row>
    <row r="11" spans="2:5" x14ac:dyDescent="0.2">
      <c r="B11" s="39">
        <v>43259</v>
      </c>
      <c r="C11" s="9"/>
      <c r="D11" s="9"/>
      <c r="E11" s="9">
        <f t="shared" si="0"/>
        <v>0</v>
      </c>
    </row>
    <row r="12" spans="2:5" x14ac:dyDescent="0.2">
      <c r="B12" s="39">
        <v>43260</v>
      </c>
      <c r="C12" s="9"/>
      <c r="D12" s="9"/>
      <c r="E12" s="9">
        <f t="shared" si="0"/>
        <v>0</v>
      </c>
    </row>
    <row r="13" spans="2:5" x14ac:dyDescent="0.2">
      <c r="B13" s="39">
        <v>43261</v>
      </c>
      <c r="C13" s="9"/>
      <c r="D13" s="9"/>
      <c r="E13" s="9">
        <f t="shared" si="0"/>
        <v>0</v>
      </c>
    </row>
    <row r="14" spans="2:5" x14ac:dyDescent="0.2">
      <c r="B14" s="39">
        <v>43262</v>
      </c>
      <c r="C14" s="9"/>
      <c r="D14" s="9"/>
      <c r="E14" s="9">
        <f t="shared" si="0"/>
        <v>0</v>
      </c>
    </row>
    <row r="15" spans="2:5" x14ac:dyDescent="0.2">
      <c r="B15" s="39">
        <v>43263</v>
      </c>
      <c r="C15" s="9"/>
      <c r="D15" s="9"/>
      <c r="E15" s="9">
        <f t="shared" si="0"/>
        <v>0</v>
      </c>
    </row>
    <row r="16" spans="2:5" x14ac:dyDescent="0.2">
      <c r="B16" s="39">
        <v>43264</v>
      </c>
      <c r="C16" s="9"/>
      <c r="D16" s="9"/>
      <c r="E16" s="9">
        <f t="shared" si="0"/>
        <v>0</v>
      </c>
    </row>
    <row r="17" spans="2:5" x14ac:dyDescent="0.2">
      <c r="B17" s="39">
        <v>43265</v>
      </c>
      <c r="C17" s="9"/>
      <c r="D17" s="9"/>
      <c r="E17" s="9">
        <f t="shared" si="0"/>
        <v>0</v>
      </c>
    </row>
    <row r="18" spans="2:5" x14ac:dyDescent="0.2">
      <c r="B18" s="39">
        <v>43266</v>
      </c>
      <c r="C18" s="9"/>
      <c r="D18" s="9"/>
      <c r="E18" s="9">
        <f t="shared" si="0"/>
        <v>0</v>
      </c>
    </row>
    <row r="19" spans="2:5" x14ac:dyDescent="0.2">
      <c r="B19" s="39">
        <v>43267</v>
      </c>
      <c r="C19" s="9"/>
      <c r="D19" s="9"/>
      <c r="E19" s="9">
        <f t="shared" si="0"/>
        <v>0</v>
      </c>
    </row>
    <row r="20" spans="2:5" x14ac:dyDescent="0.2">
      <c r="B20" s="39">
        <v>43268</v>
      </c>
      <c r="C20" s="9"/>
      <c r="D20" s="9"/>
      <c r="E20" s="9">
        <f t="shared" si="0"/>
        <v>0</v>
      </c>
    </row>
    <row r="21" spans="2:5" x14ac:dyDescent="0.2">
      <c r="B21" s="39">
        <v>43269</v>
      </c>
      <c r="C21" s="9"/>
      <c r="D21" s="9"/>
      <c r="E21" s="9">
        <f t="shared" si="0"/>
        <v>0</v>
      </c>
    </row>
    <row r="22" spans="2:5" x14ac:dyDescent="0.2">
      <c r="B22" s="39">
        <v>43270</v>
      </c>
      <c r="C22" s="9"/>
      <c r="D22" s="9"/>
      <c r="E22" s="9">
        <f t="shared" si="0"/>
        <v>0</v>
      </c>
    </row>
    <row r="23" spans="2:5" x14ac:dyDescent="0.2">
      <c r="B23" s="39">
        <v>43271</v>
      </c>
      <c r="C23" s="9"/>
      <c r="D23" s="9"/>
      <c r="E23" s="9">
        <f t="shared" si="0"/>
        <v>0</v>
      </c>
    </row>
    <row r="24" spans="2:5" x14ac:dyDescent="0.2">
      <c r="B24" s="39">
        <v>43272</v>
      </c>
      <c r="C24" s="9"/>
      <c r="D24" s="9"/>
      <c r="E24" s="9">
        <f t="shared" si="0"/>
        <v>0</v>
      </c>
    </row>
    <row r="25" spans="2:5" x14ac:dyDescent="0.2">
      <c r="B25" s="39">
        <v>43273</v>
      </c>
      <c r="C25" s="9"/>
      <c r="D25" s="9"/>
      <c r="E25" s="9">
        <f t="shared" si="0"/>
        <v>0</v>
      </c>
    </row>
    <row r="26" spans="2:5" x14ac:dyDescent="0.2">
      <c r="B26" s="39">
        <v>43274</v>
      </c>
      <c r="C26" s="9"/>
      <c r="D26" s="9"/>
      <c r="E26" s="9">
        <f t="shared" si="0"/>
        <v>0</v>
      </c>
    </row>
    <row r="27" spans="2:5" x14ac:dyDescent="0.2">
      <c r="B27" s="39">
        <v>43275</v>
      </c>
      <c r="C27" s="9"/>
      <c r="D27" s="9"/>
      <c r="E27" s="9">
        <f t="shared" si="0"/>
        <v>0</v>
      </c>
    </row>
    <row r="28" spans="2:5" x14ac:dyDescent="0.2">
      <c r="B28" s="39">
        <v>43276</v>
      </c>
      <c r="C28" s="9"/>
      <c r="D28" s="9"/>
      <c r="E28" s="9">
        <f t="shared" si="0"/>
        <v>0</v>
      </c>
    </row>
    <row r="29" spans="2:5" x14ac:dyDescent="0.2">
      <c r="B29" s="39">
        <v>43277</v>
      </c>
      <c r="C29" s="9"/>
      <c r="D29" s="9"/>
      <c r="E29" s="9">
        <f t="shared" si="0"/>
        <v>0</v>
      </c>
    </row>
    <row r="30" spans="2:5" x14ac:dyDescent="0.2">
      <c r="B30" s="39">
        <v>43278</v>
      </c>
      <c r="C30" s="9"/>
      <c r="D30" s="9"/>
      <c r="E30" s="9">
        <f t="shared" si="0"/>
        <v>0</v>
      </c>
    </row>
    <row r="31" spans="2:5" x14ac:dyDescent="0.2">
      <c r="B31" s="39">
        <v>43279</v>
      </c>
      <c r="C31" s="9"/>
      <c r="D31" s="9"/>
      <c r="E31" s="9">
        <f t="shared" si="0"/>
        <v>0</v>
      </c>
    </row>
    <row r="32" spans="2:5" x14ac:dyDescent="0.2">
      <c r="B32" s="39">
        <v>43280</v>
      </c>
      <c r="C32" s="9"/>
      <c r="D32" s="9"/>
      <c r="E32" s="9">
        <f t="shared" si="0"/>
        <v>0</v>
      </c>
    </row>
    <row r="33" spans="2:5" x14ac:dyDescent="0.2">
      <c r="B33" s="39">
        <v>43281</v>
      </c>
      <c r="C33" s="9"/>
      <c r="D33" s="9"/>
      <c r="E33" s="9">
        <f t="shared" si="0"/>
        <v>0</v>
      </c>
    </row>
    <row r="34" spans="2:5" x14ac:dyDescent="0.2">
      <c r="B34" s="155"/>
      <c r="C34" s="9">
        <f>SUM(C4:C33)</f>
        <v>0</v>
      </c>
      <c r="D34" s="9">
        <f t="shared" ref="D34:E34" si="1">SUM(D4:D33)</f>
        <v>0</v>
      </c>
      <c r="E34" s="9">
        <f>SUM(E4:E33)</f>
        <v>0</v>
      </c>
    </row>
    <row r="35" spans="2:5" x14ac:dyDescent="0.2">
      <c r="B35" s="155"/>
    </row>
    <row r="36" spans="2:5" x14ac:dyDescent="0.2">
      <c r="B36" s="155"/>
    </row>
    <row r="37" spans="2:5" x14ac:dyDescent="0.2">
      <c r="B37" s="155"/>
    </row>
    <row r="38" spans="2:5" x14ac:dyDescent="0.2">
      <c r="B38" s="155"/>
    </row>
    <row r="39" spans="2:5" x14ac:dyDescent="0.2">
      <c r="B39" s="155"/>
    </row>
    <row r="40" spans="2:5" x14ac:dyDescent="0.2">
      <c r="B40" s="155"/>
    </row>
    <row r="41" spans="2:5" x14ac:dyDescent="0.2">
      <c r="B41" s="155"/>
    </row>
    <row r="42" spans="2:5" x14ac:dyDescent="0.2">
      <c r="B42" s="155"/>
    </row>
    <row r="43" spans="2:5" x14ac:dyDescent="0.2">
      <c r="B43" s="155"/>
    </row>
    <row r="44" spans="2:5" x14ac:dyDescent="0.2">
      <c r="B44" s="155"/>
    </row>
    <row r="45" spans="2:5" x14ac:dyDescent="0.2">
      <c r="B45" s="155"/>
    </row>
    <row r="46" spans="2:5" x14ac:dyDescent="0.2">
      <c r="B46" s="155"/>
    </row>
    <row r="47" spans="2:5" x14ac:dyDescent="0.2">
      <c r="B47" s="155"/>
    </row>
    <row r="48" spans="2:5" x14ac:dyDescent="0.2">
      <c r="B48" s="155"/>
    </row>
    <row r="49" spans="2:2" x14ac:dyDescent="0.2">
      <c r="B49" s="155"/>
    </row>
    <row r="50" spans="2:2" x14ac:dyDescent="0.2">
      <c r="B50" s="155"/>
    </row>
    <row r="51" spans="2:2" x14ac:dyDescent="0.2">
      <c r="B51" s="155"/>
    </row>
    <row r="52" spans="2:2" x14ac:dyDescent="0.2">
      <c r="B52" s="155"/>
    </row>
    <row r="53" spans="2:2" x14ac:dyDescent="0.2">
      <c r="B53" s="155"/>
    </row>
    <row r="54" spans="2:2" x14ac:dyDescent="0.2">
      <c r="B54" s="155"/>
    </row>
    <row r="55" spans="2:2" x14ac:dyDescent="0.2">
      <c r="B55" s="155"/>
    </row>
    <row r="56" spans="2:2" x14ac:dyDescent="0.2">
      <c r="B56" s="155"/>
    </row>
    <row r="57" spans="2:2" x14ac:dyDescent="0.2">
      <c r="B57" s="155"/>
    </row>
    <row r="58" spans="2:2" x14ac:dyDescent="0.2">
      <c r="B58" s="155"/>
    </row>
    <row r="59" spans="2:2" x14ac:dyDescent="0.2">
      <c r="B59" s="155"/>
    </row>
    <row r="60" spans="2:2" x14ac:dyDescent="0.2">
      <c r="B60" s="155"/>
    </row>
    <row r="61" spans="2:2" x14ac:dyDescent="0.2">
      <c r="B61" s="155"/>
    </row>
    <row r="62" spans="2:2" x14ac:dyDescent="0.2">
      <c r="B62" s="155"/>
    </row>
    <row r="63" spans="2:2" x14ac:dyDescent="0.2">
      <c r="B63" s="155"/>
    </row>
    <row r="64" spans="2:2" x14ac:dyDescent="0.2">
      <c r="B64" s="155"/>
    </row>
    <row r="65" spans="2:2" x14ac:dyDescent="0.2">
      <c r="B65" s="155"/>
    </row>
    <row r="66" spans="2:2" x14ac:dyDescent="0.2">
      <c r="B66" s="155"/>
    </row>
    <row r="67" spans="2:2" x14ac:dyDescent="0.2">
      <c r="B67" s="155"/>
    </row>
    <row r="68" spans="2:2" x14ac:dyDescent="0.2">
      <c r="B68" s="155"/>
    </row>
    <row r="69" spans="2:2" x14ac:dyDescent="0.2">
      <c r="B69" s="155"/>
    </row>
    <row r="70" spans="2:2" x14ac:dyDescent="0.2">
      <c r="B70" s="155"/>
    </row>
    <row r="71" spans="2:2" x14ac:dyDescent="0.2">
      <c r="B71" s="15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51"/>
  <sheetViews>
    <sheetView topLeftCell="A6" workbookViewId="0">
      <selection activeCell="G15" sqref="G15"/>
    </sheetView>
  </sheetViews>
  <sheetFormatPr defaultRowHeight="15" x14ac:dyDescent="0.2"/>
  <cols>
    <col min="3" max="3" width="16.41015625" customWidth="1"/>
    <col min="4" max="4" width="19.7734375" customWidth="1"/>
  </cols>
  <sheetData>
    <row r="2" spans="2:4" ht="41.25" x14ac:dyDescent="0.2">
      <c r="C2" s="157" t="s">
        <v>187</v>
      </c>
      <c r="D2" s="157" t="s">
        <v>188</v>
      </c>
    </row>
    <row r="3" spans="2:4" x14ac:dyDescent="0.2">
      <c r="B3" s="39">
        <v>43252</v>
      </c>
      <c r="C3" s="72">
        <f>'Purchases -Airtime Department  '!K5</f>
        <v>0</v>
      </c>
      <c r="D3" s="72">
        <f>('DEVICES DEPT - PHONES &amp; ACCESSO'!J5)*0.75</f>
        <v>0</v>
      </c>
    </row>
    <row r="4" spans="2:4" x14ac:dyDescent="0.2">
      <c r="B4" s="39">
        <v>43253</v>
      </c>
      <c r="C4" s="72">
        <f>'Purchases -Airtime Department  '!K6</f>
        <v>0</v>
      </c>
      <c r="D4" s="72">
        <f>('DEVICES DEPT - PHONES &amp; ACCESSO'!K6)*0.75</f>
        <v>0</v>
      </c>
    </row>
    <row r="5" spans="2:4" x14ac:dyDescent="0.2">
      <c r="B5" s="39">
        <v>43254</v>
      </c>
      <c r="C5" s="72">
        <f>'Purchases -Airtime Department  '!K7</f>
        <v>0</v>
      </c>
      <c r="D5" s="72">
        <f>('DEVICES DEPT - PHONES &amp; ACCESSO'!J7)*0.75</f>
        <v>0</v>
      </c>
    </row>
    <row r="6" spans="2:4" x14ac:dyDescent="0.2">
      <c r="B6" s="39">
        <v>43255</v>
      </c>
      <c r="C6" s="72">
        <f>'Purchases -Airtime Department  '!K8</f>
        <v>0</v>
      </c>
      <c r="D6" s="72">
        <f>('DEVICES DEPT - PHONES &amp; ACCESSO'!K8)*0.75</f>
        <v>0</v>
      </c>
    </row>
    <row r="7" spans="2:4" x14ac:dyDescent="0.2">
      <c r="B7" s="39">
        <v>43256</v>
      </c>
      <c r="C7" s="72">
        <f>'Purchases -Airtime Department  '!K9</f>
        <v>0</v>
      </c>
      <c r="D7" s="72">
        <f>('DEVICES DEPT - PHONES &amp; ACCESSO'!J9)*0.75</f>
        <v>0</v>
      </c>
    </row>
    <row r="8" spans="2:4" x14ac:dyDescent="0.2">
      <c r="B8" s="39">
        <v>43257</v>
      </c>
      <c r="C8" s="72">
        <f>'Purchases -Airtime Department  '!K10</f>
        <v>0</v>
      </c>
      <c r="D8" s="72">
        <f>('DEVICES DEPT - PHONES &amp; ACCESSO'!K10)*0.75</f>
        <v>0</v>
      </c>
    </row>
    <row r="9" spans="2:4" x14ac:dyDescent="0.2">
      <c r="B9" s="39">
        <v>43258</v>
      </c>
      <c r="C9" s="72">
        <f>'Purchases -Airtime Department  '!K11</f>
        <v>0</v>
      </c>
      <c r="D9" s="72">
        <f>('DEVICES DEPT - PHONES &amp; ACCESSO'!J11)*0.75</f>
        <v>0</v>
      </c>
    </row>
    <row r="10" spans="2:4" x14ac:dyDescent="0.2">
      <c r="B10" s="39">
        <v>43259</v>
      </c>
      <c r="C10" s="72">
        <f>'Purchases -Airtime Department  '!K12</f>
        <v>0</v>
      </c>
      <c r="D10" s="72">
        <f>('DEVICES DEPT - PHONES &amp; ACCESSO'!K12)*0.75</f>
        <v>0</v>
      </c>
    </row>
    <row r="11" spans="2:4" x14ac:dyDescent="0.2">
      <c r="B11" s="39">
        <v>43260</v>
      </c>
      <c r="C11" s="72">
        <f>'Purchases -Airtime Department  '!K13</f>
        <v>0</v>
      </c>
      <c r="D11" s="72">
        <f>('DEVICES DEPT - PHONES &amp; ACCESSO'!J13)*0.75</f>
        <v>0</v>
      </c>
    </row>
    <row r="12" spans="2:4" x14ac:dyDescent="0.2">
      <c r="B12" s="39">
        <v>43261</v>
      </c>
      <c r="C12" s="72">
        <f>'Purchases -Airtime Department  '!K14</f>
        <v>0</v>
      </c>
      <c r="D12" s="72">
        <f>('DEVICES DEPT - PHONES &amp; ACCESSO'!K14)*0.75</f>
        <v>0</v>
      </c>
    </row>
    <row r="13" spans="2:4" x14ac:dyDescent="0.2">
      <c r="B13" s="39">
        <v>43262</v>
      </c>
      <c r="C13" s="72">
        <f>'Purchases -Airtime Department  '!K15</f>
        <v>0</v>
      </c>
      <c r="D13" s="72">
        <f>('DEVICES DEPT - PHONES &amp; ACCESSO'!J15)*0.75</f>
        <v>0</v>
      </c>
    </row>
    <row r="14" spans="2:4" x14ac:dyDescent="0.2">
      <c r="B14" s="39">
        <v>43263</v>
      </c>
      <c r="C14" s="72">
        <f>'Purchases -Airtime Department  '!K16</f>
        <v>0</v>
      </c>
      <c r="D14" s="72">
        <f>('DEVICES DEPT - PHONES &amp; ACCESSO'!K16)*0.75</f>
        <v>0</v>
      </c>
    </row>
    <row r="15" spans="2:4" x14ac:dyDescent="0.2">
      <c r="B15" s="39">
        <v>43264</v>
      </c>
      <c r="C15" s="72">
        <f>'Purchases -Airtime Department  '!K17</f>
        <v>0</v>
      </c>
      <c r="D15" s="72">
        <f>('DEVICES DEPT - PHONES &amp; ACCESSO'!J17)*0.75</f>
        <v>0</v>
      </c>
    </row>
    <row r="16" spans="2:4" x14ac:dyDescent="0.2">
      <c r="B16" s="39">
        <v>43265</v>
      </c>
      <c r="C16" s="72">
        <f>'Purchases -Airtime Department  '!K18</f>
        <v>0</v>
      </c>
      <c r="D16" s="72">
        <f>('DEVICES DEPT - PHONES &amp; ACCESSO'!K18)*0.75</f>
        <v>0</v>
      </c>
    </row>
    <row r="17" spans="2:4" x14ac:dyDescent="0.2">
      <c r="B17" s="39">
        <v>43266</v>
      </c>
      <c r="C17" s="72">
        <f>'Purchases -Airtime Department  '!K19</f>
        <v>0</v>
      </c>
      <c r="D17" s="72">
        <f>('DEVICES DEPT - PHONES &amp; ACCESSO'!J19)*0.75</f>
        <v>0</v>
      </c>
    </row>
    <row r="18" spans="2:4" x14ac:dyDescent="0.2">
      <c r="B18" s="39">
        <v>43267</v>
      </c>
      <c r="C18" s="72">
        <f>'Purchases -Airtime Department  '!K20</f>
        <v>0</v>
      </c>
      <c r="D18" s="72">
        <f>('DEVICES DEPT - PHONES &amp; ACCESSO'!K20)*0.75</f>
        <v>0</v>
      </c>
    </row>
    <row r="19" spans="2:4" x14ac:dyDescent="0.2">
      <c r="B19" s="39">
        <v>43268</v>
      </c>
      <c r="C19" s="72">
        <f>'Purchases -Airtime Department  '!K21</f>
        <v>0</v>
      </c>
      <c r="D19" s="72">
        <f>('DEVICES DEPT - PHONES &amp; ACCESSO'!J21)*0.75</f>
        <v>0</v>
      </c>
    </row>
    <row r="20" spans="2:4" x14ac:dyDescent="0.2">
      <c r="B20" s="39">
        <v>43269</v>
      </c>
      <c r="C20" s="72">
        <f>'Purchases -Airtime Department  '!K22</f>
        <v>0</v>
      </c>
      <c r="D20" s="72">
        <f>('DEVICES DEPT - PHONES &amp; ACCESSO'!K22)*0.75</f>
        <v>0</v>
      </c>
    </row>
    <row r="21" spans="2:4" x14ac:dyDescent="0.2">
      <c r="B21" s="39">
        <v>43270</v>
      </c>
      <c r="C21" s="72">
        <f>'Purchases -Airtime Department  '!K23</f>
        <v>0</v>
      </c>
      <c r="D21" s="72">
        <f>('DEVICES DEPT - PHONES &amp; ACCESSO'!J23)*0.75</f>
        <v>0</v>
      </c>
    </row>
    <row r="22" spans="2:4" x14ac:dyDescent="0.2">
      <c r="B22" s="39">
        <v>43271</v>
      </c>
      <c r="C22" s="72">
        <f>'Purchases -Airtime Department  '!K24</f>
        <v>0</v>
      </c>
      <c r="D22" s="72">
        <f>('DEVICES DEPT - PHONES &amp; ACCESSO'!K24)*0.75</f>
        <v>0</v>
      </c>
    </row>
    <row r="23" spans="2:4" x14ac:dyDescent="0.2">
      <c r="B23" s="39">
        <v>43272</v>
      </c>
      <c r="C23" s="72">
        <f>'Purchases -Airtime Department  '!K25</f>
        <v>0</v>
      </c>
      <c r="D23" s="72">
        <f>('DEVICES DEPT - PHONES &amp; ACCESSO'!J25)*0.75</f>
        <v>0</v>
      </c>
    </row>
    <row r="24" spans="2:4" x14ac:dyDescent="0.2">
      <c r="B24" s="39">
        <v>43273</v>
      </c>
      <c r="C24" s="72">
        <f>'Purchases -Airtime Department  '!K26</f>
        <v>0</v>
      </c>
      <c r="D24" s="72">
        <f>('DEVICES DEPT - PHONES &amp; ACCESSO'!K26)*0.75</f>
        <v>0</v>
      </c>
    </row>
    <row r="25" spans="2:4" x14ac:dyDescent="0.2">
      <c r="B25" s="39">
        <v>43274</v>
      </c>
      <c r="C25" s="72">
        <f>'Purchases -Airtime Department  '!K27</f>
        <v>0</v>
      </c>
      <c r="D25" s="72">
        <f>('DEVICES DEPT - PHONES &amp; ACCESSO'!J27)*0.75</f>
        <v>0</v>
      </c>
    </row>
    <row r="26" spans="2:4" x14ac:dyDescent="0.2">
      <c r="B26" s="39">
        <v>43275</v>
      </c>
      <c r="C26" s="72">
        <f>'Purchases -Airtime Department  '!K28</f>
        <v>0</v>
      </c>
      <c r="D26" s="72">
        <f>('DEVICES DEPT - PHONES &amp; ACCESSO'!K28)*0.75</f>
        <v>0</v>
      </c>
    </row>
    <row r="27" spans="2:4" x14ac:dyDescent="0.2">
      <c r="B27" s="39">
        <v>43276</v>
      </c>
      <c r="C27" s="72">
        <f>'Purchases -Airtime Department  '!K29</f>
        <v>0</v>
      </c>
      <c r="D27" s="72">
        <f>('DEVICES DEPT - PHONES &amp; ACCESSO'!J29)*0.75</f>
        <v>0</v>
      </c>
    </row>
    <row r="28" spans="2:4" x14ac:dyDescent="0.2">
      <c r="B28" s="39">
        <v>43277</v>
      </c>
      <c r="C28" s="72">
        <f>'Purchases -Airtime Department  '!K30</f>
        <v>0</v>
      </c>
      <c r="D28" s="72">
        <f>('DEVICES DEPT - PHONES &amp; ACCESSO'!K30)*0.75</f>
        <v>0</v>
      </c>
    </row>
    <row r="29" spans="2:4" x14ac:dyDescent="0.2">
      <c r="B29" s="39">
        <v>43278</v>
      </c>
      <c r="C29" s="72">
        <f>'Purchases -Airtime Department  '!K31</f>
        <v>0</v>
      </c>
      <c r="D29" s="72">
        <f>('DEVICES DEPT - PHONES &amp; ACCESSO'!J31)*0.75</f>
        <v>0</v>
      </c>
    </row>
    <row r="30" spans="2:4" x14ac:dyDescent="0.2">
      <c r="B30" s="39">
        <v>43279</v>
      </c>
      <c r="C30" s="72">
        <f>'Purchases -Airtime Department  '!K32</f>
        <v>0</v>
      </c>
      <c r="D30" s="72">
        <f>('DEVICES DEPT - PHONES &amp; ACCESSO'!K32)*0.75</f>
        <v>0</v>
      </c>
    </row>
    <row r="31" spans="2:4" x14ac:dyDescent="0.2">
      <c r="B31" s="39">
        <v>43280</v>
      </c>
      <c r="C31" s="72">
        <f>'Purchases -Airtime Department  '!K33</f>
        <v>0</v>
      </c>
      <c r="D31" s="72">
        <f>('DEVICES DEPT - PHONES &amp; ACCESSO'!J33)*0.75</f>
        <v>0</v>
      </c>
    </row>
    <row r="32" spans="2:4" x14ac:dyDescent="0.2">
      <c r="B32" s="39">
        <v>43281</v>
      </c>
      <c r="C32" s="72">
        <f>'Purchases -Airtime Department  '!K34</f>
        <v>0</v>
      </c>
      <c r="D32" s="72">
        <f>('DEVICES DEPT - PHONES &amp; ACCESSO'!K34)*0.75</f>
        <v>0</v>
      </c>
    </row>
    <row r="33" spans="2:4" x14ac:dyDescent="0.2">
      <c r="B33" s="155"/>
      <c r="C33" s="180">
        <f>SUM(C3:C32)</f>
        <v>0</v>
      </c>
      <c r="D33" s="180">
        <f>SUM(D3:D32)</f>
        <v>0</v>
      </c>
    </row>
    <row r="34" spans="2:4" x14ac:dyDescent="0.2">
      <c r="B34" s="155"/>
    </row>
    <row r="35" spans="2:4" x14ac:dyDescent="0.2">
      <c r="B35" s="155"/>
    </row>
    <row r="36" spans="2:4" x14ac:dyDescent="0.2">
      <c r="B36" s="155"/>
    </row>
    <row r="37" spans="2:4" x14ac:dyDescent="0.2">
      <c r="B37" s="155"/>
    </row>
    <row r="38" spans="2:4" x14ac:dyDescent="0.2">
      <c r="B38" s="155"/>
    </row>
    <row r="39" spans="2:4" x14ac:dyDescent="0.2">
      <c r="B39" s="155"/>
    </row>
    <row r="40" spans="2:4" x14ac:dyDescent="0.2">
      <c r="B40" s="155"/>
    </row>
    <row r="41" spans="2:4" x14ac:dyDescent="0.2">
      <c r="B41" s="155"/>
    </row>
    <row r="42" spans="2:4" x14ac:dyDescent="0.2">
      <c r="B42" s="155"/>
    </row>
    <row r="43" spans="2:4" x14ac:dyDescent="0.2">
      <c r="B43" s="155"/>
    </row>
    <row r="44" spans="2:4" x14ac:dyDescent="0.2">
      <c r="B44" s="155"/>
    </row>
    <row r="45" spans="2:4" x14ac:dyDescent="0.2">
      <c r="B45" s="155"/>
    </row>
    <row r="46" spans="2:4" x14ac:dyDescent="0.2">
      <c r="B46" s="155"/>
    </row>
    <row r="47" spans="2:4" x14ac:dyDescent="0.2">
      <c r="B47" s="155"/>
    </row>
    <row r="48" spans="2:4" x14ac:dyDescent="0.2">
      <c r="B48" s="155"/>
    </row>
    <row r="49" spans="2:2" x14ac:dyDescent="0.2">
      <c r="B49" s="155"/>
    </row>
    <row r="50" spans="2:2" x14ac:dyDescent="0.2">
      <c r="B50" s="155"/>
    </row>
    <row r="51" spans="2:2" x14ac:dyDescent="0.2">
      <c r="B51" s="15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40"/>
  <sheetViews>
    <sheetView workbookViewId="0">
      <selection activeCell="K10" sqref="K10"/>
    </sheetView>
  </sheetViews>
  <sheetFormatPr defaultColWidth="9.14453125" defaultRowHeight="15" x14ac:dyDescent="0.2"/>
  <cols>
    <col min="1" max="2" width="9.14453125" style="1"/>
    <col min="3" max="3" width="11.56640625" style="2" bestFit="1" customWidth="1"/>
    <col min="4" max="5" width="18.83203125" style="2" customWidth="1"/>
    <col min="6" max="6" width="17.75390625" style="2" customWidth="1"/>
    <col min="7" max="7" width="17.484375" style="2" customWidth="1"/>
    <col min="8" max="8" width="19.50390625" style="1" customWidth="1"/>
    <col min="9" max="16384" width="9.14453125" style="1"/>
  </cols>
  <sheetData>
    <row r="2" spans="2:8" ht="27.75" x14ac:dyDescent="0.2">
      <c r="C2" s="188" t="s">
        <v>142</v>
      </c>
      <c r="D2" s="42" t="s">
        <v>178</v>
      </c>
      <c r="E2" s="42" t="s">
        <v>149</v>
      </c>
      <c r="F2" s="41" t="s">
        <v>181</v>
      </c>
      <c r="G2" s="42" t="s">
        <v>179</v>
      </c>
      <c r="H2" s="193" t="s">
        <v>180</v>
      </c>
    </row>
    <row r="3" spans="2:8" x14ac:dyDescent="0.2">
      <c r="B3" s="190">
        <v>43252</v>
      </c>
      <c r="C3" s="191"/>
      <c r="D3" s="189">
        <f>'ACCOUNTS - EXPENSE TRACKER'!Z3</f>
        <v>0</v>
      </c>
      <c r="E3" s="191"/>
      <c r="F3" s="191"/>
      <c r="G3" s="191"/>
      <c r="H3" s="192"/>
    </row>
    <row r="4" spans="2:8" x14ac:dyDescent="0.2">
      <c r="B4" s="190">
        <v>43253</v>
      </c>
      <c r="C4" s="191"/>
      <c r="D4" s="189">
        <f>'ACCOUNTS - EXPENSE TRACKER'!Z4</f>
        <v>0</v>
      </c>
      <c r="E4" s="191"/>
      <c r="F4" s="191"/>
      <c r="G4" s="191"/>
      <c r="H4" s="192"/>
    </row>
    <row r="5" spans="2:8" x14ac:dyDescent="0.2">
      <c r="B5" s="190">
        <v>43254</v>
      </c>
      <c r="C5" s="191"/>
      <c r="D5" s="189">
        <f>'ACCOUNTS - EXPENSE TRACKER'!Z5</f>
        <v>0</v>
      </c>
      <c r="E5" s="191"/>
      <c r="F5" s="191"/>
      <c r="G5" s="191"/>
      <c r="H5" s="192"/>
    </row>
    <row r="6" spans="2:8" x14ac:dyDescent="0.2">
      <c r="B6" s="186"/>
      <c r="C6" s="191">
        <v>163500</v>
      </c>
      <c r="D6" s="191">
        <f>SUM(D3:D5)</f>
        <v>0</v>
      </c>
      <c r="E6" s="191">
        <f>C6-D6</f>
        <v>163500</v>
      </c>
      <c r="F6" s="191">
        <f>SUM(D3:D5)</f>
        <v>0</v>
      </c>
      <c r="G6" s="191">
        <f>EXPENSES!G24</f>
        <v>181134</v>
      </c>
      <c r="H6" s="185">
        <f>F6-G6</f>
        <v>-181134</v>
      </c>
    </row>
    <row r="7" spans="2:8" x14ac:dyDescent="0.2">
      <c r="B7" s="39">
        <v>43255</v>
      </c>
      <c r="C7" s="191"/>
      <c r="D7" s="9">
        <f>'ACCOUNTS - EXPENSE TRACKER'!Z7</f>
        <v>0</v>
      </c>
      <c r="E7" s="191"/>
      <c r="F7" s="191"/>
      <c r="G7" s="191"/>
      <c r="H7" s="192"/>
    </row>
    <row r="8" spans="2:8" x14ac:dyDescent="0.2">
      <c r="B8" s="39">
        <v>43256</v>
      </c>
      <c r="C8" s="191"/>
      <c r="D8" s="9">
        <f>'ACCOUNTS - EXPENSE TRACKER'!Z8</f>
        <v>0</v>
      </c>
      <c r="E8" s="191"/>
      <c r="F8" s="191"/>
      <c r="G8" s="191"/>
      <c r="H8" s="192"/>
    </row>
    <row r="9" spans="2:8" x14ac:dyDescent="0.2">
      <c r="B9" s="39">
        <v>43257</v>
      </c>
      <c r="C9" s="191"/>
      <c r="D9" s="9">
        <f>'ACCOUNTS - EXPENSE TRACKER'!Z9</f>
        <v>0</v>
      </c>
      <c r="E9" s="191"/>
      <c r="F9" s="191"/>
      <c r="G9" s="191"/>
      <c r="H9" s="192"/>
    </row>
    <row r="10" spans="2:8" x14ac:dyDescent="0.2">
      <c r="B10" s="39">
        <v>43258</v>
      </c>
      <c r="C10" s="191"/>
      <c r="D10" s="9">
        <f>'ACCOUNTS - EXPENSE TRACKER'!Z10</f>
        <v>0</v>
      </c>
      <c r="E10" s="191"/>
      <c r="F10" s="191"/>
      <c r="G10" s="191"/>
      <c r="H10" s="192"/>
    </row>
    <row r="11" spans="2:8" x14ac:dyDescent="0.2">
      <c r="B11" s="39">
        <v>43259</v>
      </c>
      <c r="C11" s="191"/>
      <c r="D11" s="9">
        <f>'ACCOUNTS - EXPENSE TRACKER'!Z11</f>
        <v>0</v>
      </c>
      <c r="E11" s="191"/>
      <c r="F11" s="191"/>
      <c r="G11" s="191"/>
      <c r="H11" s="192"/>
    </row>
    <row r="12" spans="2:8" x14ac:dyDescent="0.2">
      <c r="B12" s="39">
        <v>43260</v>
      </c>
      <c r="C12" s="191"/>
      <c r="D12" s="9">
        <f>'ACCOUNTS - EXPENSE TRACKER'!Z12</f>
        <v>0</v>
      </c>
      <c r="E12" s="191"/>
      <c r="F12" s="194"/>
      <c r="G12" s="195"/>
      <c r="H12" s="196"/>
    </row>
    <row r="13" spans="2:8" x14ac:dyDescent="0.2">
      <c r="B13" s="39">
        <v>43261</v>
      </c>
      <c r="C13" s="191"/>
      <c r="D13" s="9">
        <f>'ACCOUNTS - EXPENSE TRACKER'!Z13</f>
        <v>0</v>
      </c>
      <c r="E13" s="191"/>
      <c r="F13" s="191"/>
      <c r="G13" s="191"/>
      <c r="H13" s="192"/>
    </row>
    <row r="14" spans="2:8" x14ac:dyDescent="0.2">
      <c r="B14" s="186"/>
      <c r="C14" s="191">
        <v>163500</v>
      </c>
      <c r="D14" s="191">
        <f>SUM(D7:D13)</f>
        <v>0</v>
      </c>
      <c r="E14" s="191">
        <f>C14-D14</f>
        <v>163500</v>
      </c>
      <c r="F14" s="191">
        <f>SUM(D7:D13)</f>
        <v>0</v>
      </c>
      <c r="G14" s="191">
        <f>EXPENSES!H24</f>
        <v>158529</v>
      </c>
      <c r="H14" s="185">
        <f>F14-G14</f>
        <v>-158529</v>
      </c>
    </row>
    <row r="15" spans="2:8" x14ac:dyDescent="0.2">
      <c r="B15" s="190">
        <v>43262</v>
      </c>
      <c r="C15" s="191"/>
      <c r="D15" s="189">
        <f>'ACCOUNTS - EXPENSE TRACKER'!Z15</f>
        <v>0</v>
      </c>
      <c r="E15" s="191"/>
      <c r="F15" s="191"/>
      <c r="G15" s="191"/>
      <c r="H15" s="192"/>
    </row>
    <row r="16" spans="2:8" x14ac:dyDescent="0.2">
      <c r="B16" s="190">
        <v>43263</v>
      </c>
      <c r="C16" s="191"/>
      <c r="D16" s="189">
        <f>'ACCOUNTS - EXPENSE TRACKER'!Z16</f>
        <v>0</v>
      </c>
      <c r="E16" s="191"/>
      <c r="F16" s="191"/>
      <c r="G16" s="191"/>
      <c r="H16" s="192"/>
    </row>
    <row r="17" spans="2:8" x14ac:dyDescent="0.2">
      <c r="B17" s="190">
        <v>43264</v>
      </c>
      <c r="C17" s="191"/>
      <c r="D17" s="189">
        <f>'ACCOUNTS - EXPENSE TRACKER'!Z17</f>
        <v>0</v>
      </c>
      <c r="E17" s="191"/>
      <c r="F17" s="191"/>
      <c r="G17" s="191"/>
      <c r="H17" s="192"/>
    </row>
    <row r="18" spans="2:8" x14ac:dyDescent="0.2">
      <c r="B18" s="190">
        <v>43265</v>
      </c>
      <c r="C18" s="191"/>
      <c r="D18" s="189">
        <f>'ACCOUNTS - EXPENSE TRACKER'!Z18</f>
        <v>0</v>
      </c>
      <c r="E18" s="191"/>
      <c r="F18" s="191"/>
      <c r="G18" s="191"/>
      <c r="H18" s="192"/>
    </row>
    <row r="19" spans="2:8" x14ac:dyDescent="0.2">
      <c r="B19" s="190">
        <v>43266</v>
      </c>
      <c r="C19" s="191"/>
      <c r="D19" s="189">
        <f>'ACCOUNTS - EXPENSE TRACKER'!Z19</f>
        <v>0</v>
      </c>
      <c r="E19" s="191"/>
      <c r="F19" s="191"/>
      <c r="G19" s="191"/>
      <c r="H19" s="192"/>
    </row>
    <row r="20" spans="2:8" x14ac:dyDescent="0.2">
      <c r="B20" s="190">
        <v>43267</v>
      </c>
      <c r="C20" s="191"/>
      <c r="D20" s="189">
        <f>'ACCOUNTS - EXPENSE TRACKER'!Z20</f>
        <v>0</v>
      </c>
      <c r="E20" s="191"/>
      <c r="F20" s="191"/>
      <c r="G20" s="191"/>
      <c r="H20" s="192"/>
    </row>
    <row r="21" spans="2:8" x14ac:dyDescent="0.2">
      <c r="B21" s="190">
        <v>43268</v>
      </c>
      <c r="C21" s="191"/>
      <c r="D21" s="189">
        <f>'ACCOUNTS - EXPENSE TRACKER'!Z21</f>
        <v>0</v>
      </c>
      <c r="E21" s="191"/>
      <c r="F21" s="191"/>
      <c r="G21" s="191"/>
      <c r="H21" s="192"/>
    </row>
    <row r="22" spans="2:8" x14ac:dyDescent="0.2">
      <c r="B22" s="186"/>
      <c r="C22" s="191">
        <v>163500</v>
      </c>
      <c r="D22" s="191">
        <f>SUM(D15:D21)</f>
        <v>0</v>
      </c>
      <c r="E22" s="191">
        <f>C22-D22</f>
        <v>163500</v>
      </c>
      <c r="F22" s="191">
        <f>SUM(D15:D21)</f>
        <v>0</v>
      </c>
      <c r="G22" s="191">
        <f>EXPENSES!I24</f>
        <v>185417</v>
      </c>
      <c r="H22" s="185">
        <f>F22-G22</f>
        <v>-185417</v>
      </c>
    </row>
    <row r="23" spans="2:8" x14ac:dyDescent="0.2">
      <c r="B23" s="39">
        <v>43269</v>
      </c>
      <c r="C23" s="191"/>
      <c r="D23" s="9">
        <f>'ACCOUNTS - EXPENSE TRACKER'!Z23</f>
        <v>0</v>
      </c>
      <c r="E23" s="191"/>
      <c r="F23" s="191"/>
      <c r="G23" s="191"/>
      <c r="H23" s="192"/>
    </row>
    <row r="24" spans="2:8" x14ac:dyDescent="0.2">
      <c r="B24" s="39">
        <v>43270</v>
      </c>
      <c r="C24" s="191"/>
      <c r="D24" s="9">
        <f>'ACCOUNTS - EXPENSE TRACKER'!Z24</f>
        <v>0</v>
      </c>
      <c r="E24" s="191"/>
      <c r="F24" s="191"/>
      <c r="G24" s="191"/>
      <c r="H24" s="192"/>
    </row>
    <row r="25" spans="2:8" x14ac:dyDescent="0.2">
      <c r="B25" s="39">
        <v>43271</v>
      </c>
      <c r="C25" s="191"/>
      <c r="D25" s="9">
        <f>'ACCOUNTS - EXPENSE TRACKER'!Z25</f>
        <v>0</v>
      </c>
      <c r="E25" s="191"/>
      <c r="F25" s="191"/>
      <c r="G25" s="191"/>
      <c r="H25" s="192"/>
    </row>
    <row r="26" spans="2:8" x14ac:dyDescent="0.2">
      <c r="B26" s="39">
        <v>43272</v>
      </c>
      <c r="C26" s="191"/>
      <c r="D26" s="9">
        <f>'ACCOUNTS - EXPENSE TRACKER'!Z26</f>
        <v>0</v>
      </c>
      <c r="E26" s="191"/>
      <c r="F26" s="191"/>
      <c r="G26" s="191"/>
      <c r="H26" s="192"/>
    </row>
    <row r="27" spans="2:8" x14ac:dyDescent="0.2">
      <c r="B27" s="39">
        <v>43273</v>
      </c>
      <c r="C27" s="191"/>
      <c r="D27" s="9">
        <f>'ACCOUNTS - EXPENSE TRACKER'!Z27</f>
        <v>0</v>
      </c>
      <c r="E27" s="191"/>
      <c r="F27" s="191"/>
      <c r="G27" s="191"/>
      <c r="H27" s="192"/>
    </row>
    <row r="28" spans="2:8" x14ac:dyDescent="0.2">
      <c r="B28" s="39">
        <v>43274</v>
      </c>
      <c r="C28" s="191"/>
      <c r="D28" s="9">
        <f>'ACCOUNTS - EXPENSE TRACKER'!Z28</f>
        <v>0</v>
      </c>
      <c r="E28" s="191"/>
      <c r="F28" s="191"/>
      <c r="G28" s="191"/>
      <c r="H28" s="192"/>
    </row>
    <row r="29" spans="2:8" x14ac:dyDescent="0.2">
      <c r="B29" s="39">
        <v>43275</v>
      </c>
      <c r="C29" s="191"/>
      <c r="D29" s="9">
        <f>'ACCOUNTS - EXPENSE TRACKER'!Z29</f>
        <v>0</v>
      </c>
      <c r="E29" s="191"/>
      <c r="F29" s="191"/>
      <c r="G29" s="191"/>
      <c r="H29" s="192"/>
    </row>
    <row r="30" spans="2:8" x14ac:dyDescent="0.2">
      <c r="B30" s="186"/>
      <c r="C30" s="191">
        <v>163500</v>
      </c>
      <c r="D30" s="191">
        <f>SUM(D23:D29)</f>
        <v>0</v>
      </c>
      <c r="E30" s="191">
        <f>C30-D30</f>
        <v>163500</v>
      </c>
      <c r="F30" s="191">
        <f>SUM(D23:D29)</f>
        <v>0</v>
      </c>
      <c r="G30" s="191">
        <f>EXPENSES!J24</f>
        <v>0</v>
      </c>
      <c r="H30" s="185">
        <f>F30-G30</f>
        <v>0</v>
      </c>
    </row>
    <row r="31" spans="2:8" x14ac:dyDescent="0.2">
      <c r="B31" s="190">
        <v>43276</v>
      </c>
      <c r="C31" s="191"/>
      <c r="D31" s="189">
        <f>'ACCOUNTS - EXPENSE TRACKER'!Z31</f>
        <v>0</v>
      </c>
      <c r="E31" s="191"/>
      <c r="F31" s="191"/>
      <c r="G31" s="191"/>
      <c r="H31" s="192"/>
    </row>
    <row r="32" spans="2:8" x14ac:dyDescent="0.2">
      <c r="B32" s="190">
        <v>43277</v>
      </c>
      <c r="C32" s="191"/>
      <c r="D32" s="189">
        <f>'ACCOUNTS - EXPENSE TRACKER'!Z32</f>
        <v>0</v>
      </c>
      <c r="E32" s="191"/>
      <c r="F32" s="191"/>
      <c r="G32" s="191"/>
      <c r="H32" s="192"/>
    </row>
    <row r="33" spans="2:9" x14ac:dyDescent="0.2">
      <c r="B33" s="190">
        <v>43278</v>
      </c>
      <c r="C33" s="191"/>
      <c r="D33" s="189">
        <f>'ACCOUNTS - EXPENSE TRACKER'!Z33</f>
        <v>0</v>
      </c>
      <c r="E33" s="191"/>
      <c r="F33" s="191"/>
      <c r="G33" s="191"/>
      <c r="H33" s="192"/>
    </row>
    <row r="34" spans="2:9" x14ac:dyDescent="0.2">
      <c r="B34" s="190">
        <v>43279</v>
      </c>
      <c r="C34" s="191"/>
      <c r="D34" s="189">
        <f>'ACCOUNTS - EXPENSE TRACKER'!Z34</f>
        <v>0</v>
      </c>
      <c r="E34" s="191"/>
      <c r="F34" s="191"/>
      <c r="G34" s="191"/>
      <c r="H34" s="192"/>
    </row>
    <row r="35" spans="2:9" x14ac:dyDescent="0.2">
      <c r="B35" s="190">
        <v>43280</v>
      </c>
      <c r="C35" s="191"/>
      <c r="D35" s="189">
        <f>'ACCOUNTS - EXPENSE TRACKER'!Z35</f>
        <v>0</v>
      </c>
      <c r="E35" s="191"/>
      <c r="F35" s="191"/>
      <c r="G35" s="191"/>
      <c r="H35" s="192"/>
    </row>
    <row r="36" spans="2:9" x14ac:dyDescent="0.2">
      <c r="B36" s="190">
        <v>43281</v>
      </c>
      <c r="C36" s="191"/>
      <c r="D36" s="189">
        <f>'ACCOUNTS - EXPENSE TRACKER'!Z36</f>
        <v>0</v>
      </c>
      <c r="E36" s="191"/>
      <c r="F36" s="191"/>
      <c r="G36" s="191"/>
      <c r="H36" s="192"/>
    </row>
    <row r="37" spans="2:9" x14ac:dyDescent="0.2">
      <c r="B37" s="187"/>
      <c r="C37" s="191">
        <v>163500</v>
      </c>
      <c r="D37" s="191">
        <f>SUM(D31:D36)</f>
        <v>0</v>
      </c>
      <c r="E37" s="191">
        <f>C37-D37</f>
        <v>163500</v>
      </c>
      <c r="F37" s="191">
        <f>SUM(D29:D36)</f>
        <v>0</v>
      </c>
      <c r="G37" s="191">
        <f>EXPENSES!K24</f>
        <v>0</v>
      </c>
      <c r="H37" s="185">
        <f>F37-G37</f>
        <v>0</v>
      </c>
    </row>
    <row r="38" spans="2:9" x14ac:dyDescent="0.2">
      <c r="D38" s="96"/>
      <c r="E38" s="96"/>
      <c r="F38" s="96"/>
      <c r="G38" s="96"/>
      <c r="H38" s="184"/>
    </row>
    <row r="39" spans="2:9" ht="15.75" thickBot="1" x14ac:dyDescent="0.25">
      <c r="D39" s="66">
        <f>SUM(D3:D37)</f>
        <v>0</v>
      </c>
      <c r="E39" s="66">
        <f t="shared" ref="E39:F39" si="0">SUM(E3:E37)</f>
        <v>817500</v>
      </c>
      <c r="F39" s="66">
        <f>SUM(F3:F37)</f>
        <v>0</v>
      </c>
      <c r="G39" s="66">
        <f>SUM(G3:G37)</f>
        <v>525080</v>
      </c>
      <c r="H39" s="66">
        <f>SUM(H3:H37)</f>
        <v>-525080</v>
      </c>
      <c r="I39" s="55">
        <f>SUM(I3:I37)</f>
        <v>0</v>
      </c>
    </row>
    <row r="40" spans="2:9" ht="15.75" thickTop="1" x14ac:dyDescent="0.2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M31"/>
  <sheetViews>
    <sheetView topLeftCell="B7" workbookViewId="0">
      <selection activeCell="H35" sqref="H35"/>
    </sheetView>
  </sheetViews>
  <sheetFormatPr defaultRowHeight="15" x14ac:dyDescent="0.2"/>
  <cols>
    <col min="2" max="2" width="14.9296875" style="1" customWidth="1"/>
    <col min="3" max="3" width="13.98828125" customWidth="1"/>
    <col min="5" max="5" width="13.046875" customWidth="1"/>
    <col min="6" max="6" width="12.9140625" customWidth="1"/>
    <col min="7" max="7" width="13.31640625" customWidth="1"/>
    <col min="8" max="8" width="13.98828125" customWidth="1"/>
    <col min="10" max="10" width="2.28515625" style="1" customWidth="1"/>
    <col min="11" max="11" width="19.1015625" customWidth="1"/>
    <col min="12" max="12" width="1.61328125" style="1" customWidth="1"/>
    <col min="13" max="13" width="19.234375" customWidth="1"/>
  </cols>
  <sheetData>
    <row r="2" spans="2:13" ht="18.75" x14ac:dyDescent="0.25">
      <c r="C2" s="28" t="s">
        <v>182</v>
      </c>
      <c r="D2" s="28"/>
      <c r="E2" s="3"/>
      <c r="F2" s="3"/>
    </row>
    <row r="3" spans="2:13" s="1" customFormat="1" ht="18.75" x14ac:dyDescent="0.25">
      <c r="C3" s="158"/>
      <c r="D3" s="93"/>
      <c r="E3" s="199" t="s">
        <v>32</v>
      </c>
      <c r="F3" s="93"/>
      <c r="G3" s="91"/>
      <c r="H3" s="91"/>
      <c r="I3" s="92"/>
      <c r="J3" s="95"/>
      <c r="K3" s="200" t="s">
        <v>33</v>
      </c>
      <c r="L3" s="205"/>
      <c r="M3" s="200" t="s">
        <v>131</v>
      </c>
    </row>
    <row r="4" spans="2:13" ht="41.25" x14ac:dyDescent="0.2">
      <c r="C4" s="176" t="s">
        <v>183</v>
      </c>
      <c r="D4" s="176" t="s">
        <v>120</v>
      </c>
      <c r="E4" s="176" t="s">
        <v>123</v>
      </c>
      <c r="F4" s="176" t="s">
        <v>124</v>
      </c>
      <c r="G4" s="176" t="s">
        <v>122</v>
      </c>
      <c r="H4" s="176" t="s">
        <v>121</v>
      </c>
      <c r="I4" s="176" t="s">
        <v>125</v>
      </c>
      <c r="J4" s="204"/>
      <c r="K4" s="82"/>
      <c r="L4" s="206"/>
      <c r="M4" s="82"/>
    </row>
    <row r="5" spans="2:13" x14ac:dyDescent="0.2">
      <c r="B5" s="39">
        <v>43252</v>
      </c>
      <c r="C5" s="47">
        <f>EBU!C5</f>
        <v>0</v>
      </c>
      <c r="D5" s="47">
        <f>EBU!D5</f>
        <v>0</v>
      </c>
      <c r="E5" s="47">
        <f>EBU!E5</f>
        <v>0</v>
      </c>
      <c r="F5" s="47">
        <f>EBU!F5</f>
        <v>0</v>
      </c>
      <c r="G5" s="47">
        <f>EBU!G5</f>
        <v>0</v>
      </c>
      <c r="H5" s="47">
        <f>EBU!H5</f>
        <v>0</v>
      </c>
      <c r="I5" s="47">
        <f>EBU!I5</f>
        <v>0</v>
      </c>
      <c r="J5" s="48"/>
      <c r="K5" s="201">
        <f>EBU!N5</f>
        <v>0</v>
      </c>
      <c r="L5" s="202"/>
      <c r="M5" s="9">
        <f>EBU!S5</f>
        <v>0</v>
      </c>
    </row>
    <row r="6" spans="2:13" x14ac:dyDescent="0.2">
      <c r="B6" s="39">
        <v>42888</v>
      </c>
      <c r="C6" s="47">
        <f>EBU!C6</f>
        <v>0</v>
      </c>
      <c r="D6" s="47">
        <f>EBU!D6</f>
        <v>0</v>
      </c>
      <c r="E6" s="47">
        <f>EBU!E6</f>
        <v>0</v>
      </c>
      <c r="F6" s="47">
        <f>EBU!F6</f>
        <v>0</v>
      </c>
      <c r="G6" s="47">
        <f>EBU!H6</f>
        <v>0</v>
      </c>
      <c r="H6" s="47">
        <f>EBU!H6</f>
        <v>0</v>
      </c>
      <c r="I6" s="47">
        <f>EBU!I6</f>
        <v>0</v>
      </c>
      <c r="J6" s="48"/>
      <c r="K6" s="47">
        <f>EBU!N6</f>
        <v>0</v>
      </c>
      <c r="L6" s="202"/>
      <c r="M6" s="9">
        <f>EBU!S6</f>
        <v>0</v>
      </c>
    </row>
    <row r="7" spans="2:13" x14ac:dyDescent="0.2">
      <c r="B7" s="39">
        <v>42524</v>
      </c>
      <c r="C7" s="47">
        <f>EBU!C7</f>
        <v>0</v>
      </c>
      <c r="D7" s="47">
        <f>EBU!D7</f>
        <v>0</v>
      </c>
      <c r="E7" s="47">
        <f>EBU!E7</f>
        <v>0</v>
      </c>
      <c r="F7" s="47">
        <f>EBU!F7</f>
        <v>0</v>
      </c>
      <c r="G7" s="47">
        <f>EBU!G7</f>
        <v>0</v>
      </c>
      <c r="H7" s="47">
        <f>EBU!H7</f>
        <v>0</v>
      </c>
      <c r="I7" s="47">
        <f>EBU!I7</f>
        <v>0</v>
      </c>
      <c r="J7" s="48"/>
      <c r="K7" s="47">
        <f>EBU!N7</f>
        <v>0</v>
      </c>
      <c r="L7" s="202"/>
      <c r="M7" s="9">
        <f>EBU!S7</f>
        <v>0</v>
      </c>
    </row>
    <row r="8" spans="2:13" x14ac:dyDescent="0.2">
      <c r="B8" s="39">
        <v>42160</v>
      </c>
      <c r="C8" s="47">
        <f>EBU!C8</f>
        <v>0</v>
      </c>
      <c r="D8" s="47">
        <f>EBU!D8</f>
        <v>0</v>
      </c>
      <c r="E8" s="47">
        <f>EBU!E8</f>
        <v>0</v>
      </c>
      <c r="F8" s="47">
        <f>EBU!F8</f>
        <v>0</v>
      </c>
      <c r="G8" s="47">
        <f>EBU!H8</f>
        <v>0</v>
      </c>
      <c r="H8" s="47">
        <f>EBU!H8</f>
        <v>0</v>
      </c>
      <c r="I8" s="47">
        <f>EBU!I8</f>
        <v>0</v>
      </c>
      <c r="J8" s="48"/>
      <c r="K8" s="47">
        <f>EBU!N8</f>
        <v>0</v>
      </c>
      <c r="L8" s="202"/>
      <c r="M8" s="9">
        <f>EBU!S8</f>
        <v>0</v>
      </c>
    </row>
    <row r="9" spans="2:13" x14ac:dyDescent="0.2">
      <c r="B9" s="39">
        <v>41796</v>
      </c>
      <c r="C9" s="47">
        <f>EBU!C9</f>
        <v>0</v>
      </c>
      <c r="D9" s="47">
        <f>EBU!D9</f>
        <v>0</v>
      </c>
      <c r="E9" s="47">
        <f>EBU!E9</f>
        <v>0</v>
      </c>
      <c r="F9" s="47">
        <f>EBU!F9</f>
        <v>0</v>
      </c>
      <c r="G9" s="47">
        <f>EBU!G9</f>
        <v>0</v>
      </c>
      <c r="H9" s="47">
        <f>EBU!H9</f>
        <v>0</v>
      </c>
      <c r="I9" s="47">
        <f>EBU!I9</f>
        <v>0</v>
      </c>
      <c r="J9" s="48"/>
      <c r="K9" s="47">
        <f>EBU!N9</f>
        <v>0</v>
      </c>
      <c r="L9" s="202"/>
      <c r="M9" s="9">
        <f>EBU!S9</f>
        <v>0</v>
      </c>
    </row>
    <row r="10" spans="2:13" x14ac:dyDescent="0.2">
      <c r="B10" s="39">
        <v>41432</v>
      </c>
      <c r="C10" s="47">
        <f>EBU!C10</f>
        <v>0</v>
      </c>
      <c r="D10" s="47">
        <f>EBU!D10</f>
        <v>0</v>
      </c>
      <c r="E10" s="47">
        <f>EBU!E10</f>
        <v>0</v>
      </c>
      <c r="F10" s="47">
        <f>EBU!F10</f>
        <v>0</v>
      </c>
      <c r="G10" s="47">
        <f>EBU!H10</f>
        <v>0</v>
      </c>
      <c r="H10" s="47">
        <f>EBU!H10</f>
        <v>0</v>
      </c>
      <c r="I10" s="47">
        <f>EBU!I10</f>
        <v>0</v>
      </c>
      <c r="J10" s="48"/>
      <c r="K10" s="47">
        <f>EBU!N10</f>
        <v>0</v>
      </c>
      <c r="L10" s="202"/>
      <c r="M10" s="9">
        <f>EBU!S10</f>
        <v>0</v>
      </c>
    </row>
    <row r="11" spans="2:13" x14ac:dyDescent="0.2">
      <c r="B11" s="39">
        <v>41068</v>
      </c>
      <c r="C11" s="47">
        <f>EBU!C11</f>
        <v>0</v>
      </c>
      <c r="D11" s="47">
        <f>EBU!D11</f>
        <v>0</v>
      </c>
      <c r="E11" s="47">
        <f>EBU!E11</f>
        <v>0</v>
      </c>
      <c r="F11" s="47">
        <f>EBU!F11</f>
        <v>0</v>
      </c>
      <c r="G11" s="47">
        <f>EBU!G11</f>
        <v>0</v>
      </c>
      <c r="H11" s="47">
        <f>EBU!H11</f>
        <v>0</v>
      </c>
      <c r="I11" s="47">
        <f>EBU!I11</f>
        <v>0</v>
      </c>
      <c r="J11" s="48"/>
      <c r="K11" s="47">
        <f>EBU!N11</f>
        <v>0</v>
      </c>
      <c r="L11" s="202"/>
      <c r="M11" s="9">
        <f>EBU!S11</f>
        <v>0</v>
      </c>
    </row>
    <row r="12" spans="2:13" x14ac:dyDescent="0.2">
      <c r="B12" s="39">
        <v>40704</v>
      </c>
      <c r="C12" s="47">
        <f>EBU!C12</f>
        <v>0</v>
      </c>
      <c r="D12" s="47">
        <f>EBU!D12</f>
        <v>0</v>
      </c>
      <c r="E12" s="47">
        <f>EBU!E12</f>
        <v>0</v>
      </c>
      <c r="F12" s="47">
        <f>EBU!F12</f>
        <v>0</v>
      </c>
      <c r="G12" s="47">
        <f>EBU!H12</f>
        <v>0</v>
      </c>
      <c r="H12" s="47">
        <f>EBU!H12</f>
        <v>0</v>
      </c>
      <c r="I12" s="47">
        <f>EBU!I12</f>
        <v>0</v>
      </c>
      <c r="J12" s="48"/>
      <c r="K12" s="47">
        <f>EBU!N12</f>
        <v>0</v>
      </c>
      <c r="L12" s="202"/>
      <c r="M12" s="9">
        <f>EBU!S12</f>
        <v>0</v>
      </c>
    </row>
    <row r="13" spans="2:13" x14ac:dyDescent="0.2">
      <c r="B13" s="39">
        <v>40340</v>
      </c>
      <c r="C13" s="47">
        <f>EBU!C13</f>
        <v>0</v>
      </c>
      <c r="D13" s="47">
        <f>EBU!D13</f>
        <v>0</v>
      </c>
      <c r="E13" s="47">
        <f>EBU!E13</f>
        <v>0</v>
      </c>
      <c r="F13" s="47">
        <f>EBU!F13</f>
        <v>0</v>
      </c>
      <c r="G13" s="47">
        <f>EBU!G13</f>
        <v>0</v>
      </c>
      <c r="H13" s="47">
        <f>EBU!H13</f>
        <v>0</v>
      </c>
      <c r="I13" s="47">
        <f>EBU!I13</f>
        <v>0</v>
      </c>
      <c r="J13" s="48"/>
      <c r="K13" s="47">
        <f>EBU!N13</f>
        <v>0</v>
      </c>
      <c r="L13" s="202"/>
      <c r="M13" s="9">
        <f>EBU!S13</f>
        <v>0</v>
      </c>
    </row>
    <row r="14" spans="2:13" x14ac:dyDescent="0.2">
      <c r="B14" s="39">
        <v>39976</v>
      </c>
      <c r="C14" s="47">
        <f>EBU!C14</f>
        <v>0</v>
      </c>
      <c r="D14" s="47">
        <f>EBU!D14</f>
        <v>0</v>
      </c>
      <c r="E14" s="47">
        <f>EBU!E14</f>
        <v>0</v>
      </c>
      <c r="F14" s="47">
        <f>EBU!F14</f>
        <v>0</v>
      </c>
      <c r="G14" s="47">
        <f>EBU!H14</f>
        <v>0</v>
      </c>
      <c r="H14" s="47">
        <f>EBU!H14</f>
        <v>0</v>
      </c>
      <c r="I14" s="47">
        <f>EBU!I14</f>
        <v>0</v>
      </c>
      <c r="J14" s="48"/>
      <c r="K14" s="47">
        <f>EBU!N14</f>
        <v>0</v>
      </c>
      <c r="L14" s="202"/>
      <c r="M14" s="9">
        <f>EBU!S14</f>
        <v>0</v>
      </c>
    </row>
    <row r="15" spans="2:13" x14ac:dyDescent="0.2">
      <c r="B15" s="39">
        <v>39612</v>
      </c>
      <c r="C15" s="47">
        <f>EBU!C15</f>
        <v>0</v>
      </c>
      <c r="D15" s="47">
        <f>EBU!D15</f>
        <v>0</v>
      </c>
      <c r="E15" s="47">
        <f>EBU!E15</f>
        <v>0</v>
      </c>
      <c r="F15" s="47">
        <f>EBU!F15</f>
        <v>0</v>
      </c>
      <c r="G15" s="47">
        <f>EBU!G15</f>
        <v>0</v>
      </c>
      <c r="H15" s="47">
        <f>EBU!H15</f>
        <v>0</v>
      </c>
      <c r="I15" s="47">
        <f>EBU!I15</f>
        <v>0</v>
      </c>
      <c r="J15" s="48"/>
      <c r="K15" s="47">
        <f>EBU!N15</f>
        <v>0</v>
      </c>
      <c r="L15" s="202"/>
      <c r="M15" s="9">
        <f>EBU!S15</f>
        <v>0</v>
      </c>
    </row>
    <row r="16" spans="2:13" x14ac:dyDescent="0.2">
      <c r="B16" s="39">
        <v>39248</v>
      </c>
      <c r="C16" s="47">
        <f>EBU!C16</f>
        <v>0</v>
      </c>
      <c r="D16" s="47">
        <f>EBU!D16</f>
        <v>0</v>
      </c>
      <c r="E16" s="47">
        <f>EBU!E16</f>
        <v>0</v>
      </c>
      <c r="F16" s="47">
        <f>EBU!F16</f>
        <v>0</v>
      </c>
      <c r="G16" s="47">
        <f>EBU!H16</f>
        <v>0</v>
      </c>
      <c r="H16" s="47">
        <f>EBU!H16</f>
        <v>0</v>
      </c>
      <c r="I16" s="47">
        <f>EBU!I16</f>
        <v>0</v>
      </c>
      <c r="J16" s="48"/>
      <c r="K16" s="47">
        <f>EBU!N16</f>
        <v>0</v>
      </c>
      <c r="L16" s="202"/>
      <c r="M16" s="9">
        <f>EBU!S16</f>
        <v>0</v>
      </c>
    </row>
    <row r="17" spans="2:13" x14ac:dyDescent="0.2">
      <c r="B17" s="39">
        <v>38884</v>
      </c>
      <c r="C17" s="47">
        <f>EBU!C17</f>
        <v>0</v>
      </c>
      <c r="D17" s="47">
        <f>EBU!D17</f>
        <v>0</v>
      </c>
      <c r="E17" s="47">
        <f>EBU!E17</f>
        <v>0</v>
      </c>
      <c r="F17" s="47">
        <f>EBU!F17</f>
        <v>0</v>
      </c>
      <c r="G17" s="47">
        <f>EBU!G17</f>
        <v>0</v>
      </c>
      <c r="H17" s="47">
        <f>EBU!H17</f>
        <v>0</v>
      </c>
      <c r="I17" s="47">
        <f>EBU!I17</f>
        <v>0</v>
      </c>
      <c r="J17" s="48"/>
      <c r="K17" s="47">
        <f>EBU!N17</f>
        <v>0</v>
      </c>
      <c r="L17" s="202"/>
      <c r="M17" s="9">
        <f>EBU!S17</f>
        <v>0</v>
      </c>
    </row>
    <row r="18" spans="2:13" x14ac:dyDescent="0.2">
      <c r="B18" s="39">
        <v>38520</v>
      </c>
      <c r="C18" s="47">
        <f>EBU!C18</f>
        <v>0</v>
      </c>
      <c r="D18" s="47">
        <f>EBU!D18</f>
        <v>0</v>
      </c>
      <c r="E18" s="47">
        <f>EBU!E18</f>
        <v>0</v>
      </c>
      <c r="F18" s="47">
        <f>EBU!F18</f>
        <v>0</v>
      </c>
      <c r="G18" s="47">
        <f>EBU!H18</f>
        <v>0</v>
      </c>
      <c r="H18" s="47">
        <f>EBU!H18</f>
        <v>0</v>
      </c>
      <c r="I18" s="47">
        <f>EBU!I18</f>
        <v>0</v>
      </c>
      <c r="J18" s="48"/>
      <c r="K18" s="47">
        <f>EBU!N18</f>
        <v>0</v>
      </c>
      <c r="L18" s="202"/>
      <c r="M18" s="9">
        <f>EBU!S18</f>
        <v>0</v>
      </c>
    </row>
    <row r="19" spans="2:13" x14ac:dyDescent="0.2">
      <c r="B19" s="39">
        <v>38156</v>
      </c>
      <c r="C19" s="47">
        <f>EBU!C19</f>
        <v>0</v>
      </c>
      <c r="D19" s="47">
        <f>EBU!D19</f>
        <v>0</v>
      </c>
      <c r="E19" s="47">
        <f>EBU!E19</f>
        <v>0</v>
      </c>
      <c r="F19" s="47">
        <f>EBU!F19</f>
        <v>0</v>
      </c>
      <c r="G19" s="47">
        <f>EBU!G19</f>
        <v>0</v>
      </c>
      <c r="H19" s="47">
        <f>EBU!H19</f>
        <v>0</v>
      </c>
      <c r="I19" s="47">
        <f>EBU!I19</f>
        <v>0</v>
      </c>
      <c r="J19" s="48"/>
      <c r="K19" s="47">
        <f>EBU!N19</f>
        <v>0</v>
      </c>
      <c r="L19" s="202"/>
      <c r="M19" s="9">
        <f>EBU!S19</f>
        <v>0</v>
      </c>
    </row>
    <row r="20" spans="2:13" x14ac:dyDescent="0.2">
      <c r="B20" s="39">
        <v>37792</v>
      </c>
      <c r="C20" s="47">
        <f>EBU!C20</f>
        <v>0</v>
      </c>
      <c r="D20" s="47">
        <f>EBU!D20</f>
        <v>0</v>
      </c>
      <c r="E20" s="47">
        <f>EBU!E20</f>
        <v>0</v>
      </c>
      <c r="F20" s="47">
        <f>EBU!F20</f>
        <v>0</v>
      </c>
      <c r="G20" s="47">
        <f>EBU!H20</f>
        <v>0</v>
      </c>
      <c r="H20" s="47">
        <f>EBU!H20</f>
        <v>0</v>
      </c>
      <c r="I20" s="47">
        <f>EBU!I20</f>
        <v>0</v>
      </c>
      <c r="J20" s="48"/>
      <c r="K20" s="47">
        <f>EBU!N20</f>
        <v>0</v>
      </c>
      <c r="L20" s="202"/>
      <c r="M20" s="9">
        <f>EBU!S20</f>
        <v>0</v>
      </c>
    </row>
    <row r="21" spans="2:13" x14ac:dyDescent="0.2">
      <c r="B21" s="39">
        <v>37428</v>
      </c>
      <c r="C21" s="47">
        <f>EBU!C21</f>
        <v>0</v>
      </c>
      <c r="D21" s="47">
        <f>EBU!D21</f>
        <v>0</v>
      </c>
      <c r="E21" s="47">
        <f>EBU!E21</f>
        <v>0</v>
      </c>
      <c r="F21" s="47">
        <f>EBU!F21</f>
        <v>0</v>
      </c>
      <c r="G21" s="47">
        <f>EBU!G21</f>
        <v>0</v>
      </c>
      <c r="H21" s="47">
        <f>EBU!H21</f>
        <v>0</v>
      </c>
      <c r="I21" s="47">
        <f>EBU!I21</f>
        <v>0</v>
      </c>
      <c r="J21" s="48"/>
      <c r="K21" s="47">
        <f>EBU!N21</f>
        <v>0</v>
      </c>
      <c r="L21" s="202"/>
      <c r="M21" s="9">
        <f>EBU!S21</f>
        <v>0</v>
      </c>
    </row>
    <row r="22" spans="2:13" x14ac:dyDescent="0.2">
      <c r="B22" s="39">
        <v>37064</v>
      </c>
      <c r="C22" s="47">
        <f>EBU!C22</f>
        <v>0</v>
      </c>
      <c r="D22" s="47">
        <f>EBU!D22</f>
        <v>0</v>
      </c>
      <c r="E22" s="47">
        <f>EBU!E22</f>
        <v>0</v>
      </c>
      <c r="F22" s="47">
        <f>EBU!F22</f>
        <v>0</v>
      </c>
      <c r="G22" s="47">
        <f>EBU!H22</f>
        <v>0</v>
      </c>
      <c r="H22" s="47">
        <f>EBU!H22</f>
        <v>0</v>
      </c>
      <c r="I22" s="47">
        <f>EBU!I22</f>
        <v>0</v>
      </c>
      <c r="J22" s="48"/>
      <c r="K22" s="47">
        <f>EBU!N22</f>
        <v>0</v>
      </c>
      <c r="L22" s="202"/>
      <c r="M22" s="9">
        <f>EBU!S22</f>
        <v>0</v>
      </c>
    </row>
    <row r="23" spans="2:13" x14ac:dyDescent="0.2">
      <c r="B23" s="39">
        <v>36700</v>
      </c>
      <c r="C23" s="47">
        <f>EBU!C23</f>
        <v>0</v>
      </c>
      <c r="D23" s="47">
        <f>EBU!D23</f>
        <v>0</v>
      </c>
      <c r="E23" s="47">
        <f>EBU!E23</f>
        <v>0</v>
      </c>
      <c r="F23" s="47">
        <f>EBU!F23</f>
        <v>0</v>
      </c>
      <c r="G23" s="47">
        <f>EBU!G23</f>
        <v>0</v>
      </c>
      <c r="H23" s="47">
        <f>EBU!H23</f>
        <v>0</v>
      </c>
      <c r="I23" s="47">
        <f>EBU!I23</f>
        <v>0</v>
      </c>
      <c r="J23" s="48"/>
      <c r="K23" s="47">
        <f>EBU!N23</f>
        <v>0</v>
      </c>
      <c r="L23" s="202"/>
      <c r="M23" s="9">
        <f>EBU!S23</f>
        <v>0</v>
      </c>
    </row>
    <row r="24" spans="2:13" x14ac:dyDescent="0.2">
      <c r="B24" s="39">
        <v>36336</v>
      </c>
      <c r="C24" s="47">
        <f>EBU!C24</f>
        <v>0</v>
      </c>
      <c r="D24" s="47">
        <f>EBU!D24</f>
        <v>0</v>
      </c>
      <c r="E24" s="47">
        <f>EBU!E24</f>
        <v>0</v>
      </c>
      <c r="F24" s="47">
        <f>EBU!F24</f>
        <v>0</v>
      </c>
      <c r="G24" s="47">
        <f>EBU!H24</f>
        <v>0</v>
      </c>
      <c r="H24" s="47">
        <f>EBU!H24</f>
        <v>0</v>
      </c>
      <c r="I24" s="47">
        <f>EBU!I24</f>
        <v>0</v>
      </c>
      <c r="J24" s="48"/>
      <c r="K24" s="47">
        <f>EBU!N24</f>
        <v>0</v>
      </c>
      <c r="L24" s="202"/>
      <c r="M24" s="9">
        <f>EBU!S24</f>
        <v>0</v>
      </c>
    </row>
    <row r="25" spans="2:13" x14ac:dyDescent="0.2">
      <c r="B25" s="39">
        <v>35972</v>
      </c>
      <c r="C25" s="47">
        <f>EBU!C25</f>
        <v>0</v>
      </c>
      <c r="D25" s="47">
        <f>EBU!D25</f>
        <v>0</v>
      </c>
      <c r="E25" s="47">
        <f>EBU!E25</f>
        <v>0</v>
      </c>
      <c r="F25" s="47">
        <f>EBU!F25</f>
        <v>0</v>
      </c>
      <c r="G25" s="47">
        <f>EBU!G25</f>
        <v>0</v>
      </c>
      <c r="H25" s="47">
        <f>EBU!H25</f>
        <v>0</v>
      </c>
      <c r="I25" s="47">
        <f>EBU!I25</f>
        <v>0</v>
      </c>
      <c r="J25" s="48"/>
      <c r="K25" s="47">
        <f>EBU!N25</f>
        <v>0</v>
      </c>
      <c r="L25" s="202"/>
      <c r="M25" s="9">
        <f>EBU!S25</f>
        <v>0</v>
      </c>
    </row>
    <row r="26" spans="2:13" x14ac:dyDescent="0.2">
      <c r="B26" s="39">
        <v>35608</v>
      </c>
      <c r="C26" s="47">
        <f>EBU!C26</f>
        <v>0</v>
      </c>
      <c r="D26" s="47">
        <f>EBU!D26</f>
        <v>0</v>
      </c>
      <c r="E26" s="47">
        <f>EBU!E26</f>
        <v>0</v>
      </c>
      <c r="F26" s="47">
        <f>EBU!F26</f>
        <v>0</v>
      </c>
      <c r="G26" s="47">
        <f>EBU!H26</f>
        <v>0</v>
      </c>
      <c r="H26" s="47">
        <f>EBU!H26</f>
        <v>0</v>
      </c>
      <c r="I26" s="47">
        <f>EBU!I26</f>
        <v>0</v>
      </c>
      <c r="J26" s="48"/>
      <c r="K26" s="47">
        <f>EBU!N26</f>
        <v>0</v>
      </c>
      <c r="L26" s="202"/>
      <c r="M26" s="9">
        <f>EBU!S26</f>
        <v>0</v>
      </c>
    </row>
    <row r="27" spans="2:13" x14ac:dyDescent="0.2">
      <c r="B27" s="39">
        <v>35244</v>
      </c>
      <c r="C27" s="47">
        <f>EBU!C27</f>
        <v>0</v>
      </c>
      <c r="D27" s="47">
        <f>EBU!D27</f>
        <v>0</v>
      </c>
      <c r="E27" s="47">
        <f>EBU!E27</f>
        <v>0</v>
      </c>
      <c r="F27" s="47">
        <f>EBU!F27</f>
        <v>0</v>
      </c>
      <c r="G27" s="47">
        <f>EBU!G27</f>
        <v>0</v>
      </c>
      <c r="H27" s="47">
        <f>EBU!H27</f>
        <v>0</v>
      </c>
      <c r="I27" s="47">
        <f>EBU!I27</f>
        <v>0</v>
      </c>
      <c r="J27" s="48"/>
      <c r="K27" s="47">
        <f>EBU!N27</f>
        <v>0</v>
      </c>
      <c r="L27" s="202"/>
      <c r="M27" s="9">
        <f>EBU!S27</f>
        <v>0</v>
      </c>
    </row>
    <row r="28" spans="2:13" x14ac:dyDescent="0.2">
      <c r="B28" s="39">
        <v>34880</v>
      </c>
      <c r="C28" s="47">
        <f>EBU!C28</f>
        <v>0</v>
      </c>
      <c r="D28" s="47">
        <f>EBU!D28</f>
        <v>0</v>
      </c>
      <c r="E28" s="47">
        <f>EBU!E28</f>
        <v>0</v>
      </c>
      <c r="F28" s="47">
        <f>EBU!F28</f>
        <v>0</v>
      </c>
      <c r="G28" s="47">
        <f>EBU!H28</f>
        <v>0</v>
      </c>
      <c r="H28" s="47">
        <f>EBU!H28</f>
        <v>0</v>
      </c>
      <c r="I28" s="47">
        <f>EBU!I28</f>
        <v>0</v>
      </c>
      <c r="J28" s="48"/>
      <c r="K28" s="47">
        <f>EBU!N28</f>
        <v>0</v>
      </c>
      <c r="L28" s="203"/>
      <c r="M28" s="9">
        <f>EBU!S28</f>
        <v>0</v>
      </c>
    </row>
    <row r="29" spans="2:13" ht="15.75" thickBot="1" x14ac:dyDescent="0.25">
      <c r="B29" s="155"/>
      <c r="C29" s="172">
        <f>SUM(C5:C28)</f>
        <v>0</v>
      </c>
      <c r="D29" s="172">
        <f t="shared" ref="D29:M29" si="0">SUM(D5:D28)</f>
        <v>0</v>
      </c>
      <c r="E29" s="172">
        <f t="shared" si="0"/>
        <v>0</v>
      </c>
      <c r="F29" s="172">
        <f t="shared" si="0"/>
        <v>0</v>
      </c>
      <c r="G29" s="172">
        <f t="shared" si="0"/>
        <v>0</v>
      </c>
      <c r="H29" s="172">
        <f t="shared" si="0"/>
        <v>0</v>
      </c>
      <c r="I29" s="172">
        <f t="shared" si="0"/>
        <v>0</v>
      </c>
      <c r="J29" s="207"/>
      <c r="K29" s="172">
        <f t="shared" si="0"/>
        <v>0</v>
      </c>
      <c r="L29" s="207"/>
      <c r="M29" s="172">
        <f t="shared" si="0"/>
        <v>0</v>
      </c>
    </row>
    <row r="30" spans="2:13" ht="15.75" thickTop="1" x14ac:dyDescent="0.2">
      <c r="B30" s="155"/>
    </row>
    <row r="31" spans="2:13" x14ac:dyDescent="0.2">
      <c r="B31" s="15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338"/>
  <sheetViews>
    <sheetView topLeftCell="B1" workbookViewId="0">
      <selection activeCell="J3" sqref="J3"/>
    </sheetView>
  </sheetViews>
  <sheetFormatPr defaultRowHeight="15" x14ac:dyDescent="0.2"/>
  <cols>
    <col min="2" max="2" width="17.484375" customWidth="1"/>
    <col min="3" max="3" width="36.3203125" customWidth="1"/>
    <col min="4" max="4" width="14.66015625" customWidth="1"/>
    <col min="5" max="5" width="18.96484375" customWidth="1"/>
    <col min="6" max="6" width="15.6015625" customWidth="1"/>
    <col min="7" max="7" width="18.5625" style="2" customWidth="1"/>
    <col min="8" max="8" width="14.66015625" customWidth="1"/>
    <col min="9" max="9" width="11.703125" style="2" customWidth="1"/>
  </cols>
  <sheetData>
    <row r="1" spans="2:9" s="1" customFormat="1" x14ac:dyDescent="0.2">
      <c r="G1" s="2"/>
      <c r="I1" s="2"/>
    </row>
    <row r="3" spans="2:9" ht="27.75" x14ac:dyDescent="0.2">
      <c r="B3" s="13" t="s">
        <v>105</v>
      </c>
      <c r="C3" s="76" t="s">
        <v>106</v>
      </c>
      <c r="D3" s="76" t="s">
        <v>107</v>
      </c>
      <c r="E3" s="76" t="s">
        <v>108</v>
      </c>
      <c r="F3" s="76" t="s">
        <v>109</v>
      </c>
      <c r="G3" s="42" t="s">
        <v>110</v>
      </c>
      <c r="H3" s="76" t="s">
        <v>111</v>
      </c>
      <c r="I3" s="86" t="s">
        <v>117</v>
      </c>
    </row>
    <row r="4" spans="2:9" x14ac:dyDescent="0.2">
      <c r="B4" s="78">
        <v>43101</v>
      </c>
      <c r="C4" s="77" t="s">
        <v>100</v>
      </c>
      <c r="D4" s="73"/>
      <c r="E4" s="73"/>
      <c r="F4" s="73"/>
      <c r="G4" s="42"/>
      <c r="H4" s="73"/>
      <c r="I4" s="9">
        <f>E4-G4</f>
        <v>0</v>
      </c>
    </row>
    <row r="5" spans="2:9" s="1" customFormat="1" x14ac:dyDescent="0.2">
      <c r="B5" s="79"/>
      <c r="C5" s="77" t="s">
        <v>101</v>
      </c>
      <c r="D5" s="73"/>
      <c r="E5" s="73"/>
      <c r="F5" s="73"/>
      <c r="G5" s="42"/>
      <c r="H5" s="73"/>
      <c r="I5" s="9">
        <f t="shared" ref="I5:I68" si="0">E5-G5</f>
        <v>0</v>
      </c>
    </row>
    <row r="6" spans="2:9" s="1" customFormat="1" x14ac:dyDescent="0.2">
      <c r="B6" s="79"/>
      <c r="C6" s="77" t="s">
        <v>102</v>
      </c>
      <c r="D6" s="73"/>
      <c r="E6" s="73"/>
      <c r="F6" s="73"/>
      <c r="G6" s="42"/>
      <c r="H6" s="73"/>
      <c r="I6" s="9">
        <f t="shared" si="0"/>
        <v>0</v>
      </c>
    </row>
    <row r="7" spans="2:9" s="1" customFormat="1" x14ac:dyDescent="0.2">
      <c r="B7" s="79"/>
      <c r="C7" s="77" t="s">
        <v>95</v>
      </c>
      <c r="D7" s="73"/>
      <c r="E7" s="73"/>
      <c r="F7" s="73"/>
      <c r="G7" s="42"/>
      <c r="H7" s="73"/>
      <c r="I7" s="9">
        <f t="shared" si="0"/>
        <v>0</v>
      </c>
    </row>
    <row r="8" spans="2:9" x14ac:dyDescent="0.2">
      <c r="B8" s="79"/>
      <c r="C8" s="77" t="s">
        <v>96</v>
      </c>
      <c r="D8" s="73"/>
      <c r="E8" s="73"/>
      <c r="F8" s="73"/>
      <c r="G8" s="42"/>
      <c r="H8" s="73"/>
      <c r="I8" s="9">
        <f t="shared" si="0"/>
        <v>0</v>
      </c>
    </row>
    <row r="9" spans="2:9" x14ac:dyDescent="0.2">
      <c r="B9" s="79"/>
      <c r="C9" s="77" t="s">
        <v>97</v>
      </c>
      <c r="D9" s="73"/>
      <c r="E9" s="73"/>
      <c r="F9" s="73"/>
      <c r="G9" s="42"/>
      <c r="H9" s="73"/>
      <c r="I9" s="9">
        <f t="shared" si="0"/>
        <v>0</v>
      </c>
    </row>
    <row r="10" spans="2:9" x14ac:dyDescent="0.2">
      <c r="B10" s="79"/>
      <c r="C10" s="77" t="s">
        <v>98</v>
      </c>
      <c r="D10" s="73"/>
      <c r="E10" s="73"/>
      <c r="F10" s="73"/>
      <c r="G10" s="42"/>
      <c r="H10" s="73"/>
      <c r="I10" s="9">
        <f t="shared" si="0"/>
        <v>0</v>
      </c>
    </row>
    <row r="11" spans="2:9" x14ac:dyDescent="0.2">
      <c r="B11" s="79"/>
      <c r="C11" s="77" t="s">
        <v>103</v>
      </c>
      <c r="D11" s="73"/>
      <c r="E11" s="73"/>
      <c r="F11" s="73"/>
      <c r="G11" s="42"/>
      <c r="H11" s="73"/>
      <c r="I11" s="9">
        <f t="shared" si="0"/>
        <v>0</v>
      </c>
    </row>
    <row r="12" spans="2:9" x14ac:dyDescent="0.2">
      <c r="B12" s="79"/>
      <c r="C12" s="77" t="s">
        <v>104</v>
      </c>
      <c r="D12" s="73"/>
      <c r="E12" s="73"/>
      <c r="F12" s="73"/>
      <c r="G12" s="42"/>
      <c r="H12" s="73"/>
      <c r="I12" s="9">
        <f t="shared" si="0"/>
        <v>0</v>
      </c>
    </row>
    <row r="13" spans="2:9" x14ac:dyDescent="0.2">
      <c r="B13" s="80"/>
      <c r="C13" s="77" t="s">
        <v>99</v>
      </c>
      <c r="D13" s="73"/>
      <c r="E13" s="73"/>
      <c r="F13" s="73"/>
      <c r="G13" s="42"/>
      <c r="H13" s="73"/>
      <c r="I13" s="9">
        <f t="shared" si="0"/>
        <v>0</v>
      </c>
    </row>
    <row r="14" spans="2:9" x14ac:dyDescent="0.2">
      <c r="B14" s="83"/>
      <c r="C14" s="84"/>
      <c r="D14" s="84"/>
      <c r="E14" s="84"/>
      <c r="F14" s="84"/>
      <c r="G14" s="88"/>
      <c r="H14" s="84"/>
      <c r="I14" s="87"/>
    </row>
    <row r="15" spans="2:9" x14ac:dyDescent="0.2">
      <c r="B15" s="78">
        <v>43132</v>
      </c>
      <c r="C15" s="76" t="s">
        <v>100</v>
      </c>
      <c r="D15" s="73"/>
      <c r="E15" s="73"/>
      <c r="F15" s="73"/>
      <c r="G15" s="42"/>
      <c r="H15" s="73"/>
      <c r="I15" s="9">
        <f t="shared" si="0"/>
        <v>0</v>
      </c>
    </row>
    <row r="16" spans="2:9" x14ac:dyDescent="0.2">
      <c r="B16" s="81"/>
      <c r="C16" s="76" t="s">
        <v>101</v>
      </c>
      <c r="D16" s="73"/>
      <c r="E16" s="73"/>
      <c r="F16" s="73"/>
      <c r="G16" s="42"/>
      <c r="H16" s="73"/>
      <c r="I16" s="9">
        <f t="shared" si="0"/>
        <v>0</v>
      </c>
    </row>
    <row r="17" spans="2:9" x14ac:dyDescent="0.2">
      <c r="B17" s="81"/>
      <c r="C17" s="76" t="s">
        <v>102</v>
      </c>
      <c r="D17" s="73"/>
      <c r="E17" s="73"/>
      <c r="F17" s="73"/>
      <c r="G17" s="42"/>
      <c r="H17" s="73"/>
      <c r="I17" s="9">
        <f t="shared" si="0"/>
        <v>0</v>
      </c>
    </row>
    <row r="18" spans="2:9" x14ac:dyDescent="0.2">
      <c r="B18" s="81"/>
      <c r="C18" s="76" t="s">
        <v>95</v>
      </c>
      <c r="D18" s="73"/>
      <c r="E18" s="73"/>
      <c r="F18" s="73"/>
      <c r="G18" s="42"/>
      <c r="H18" s="73"/>
      <c r="I18" s="9">
        <f t="shared" si="0"/>
        <v>0</v>
      </c>
    </row>
    <row r="19" spans="2:9" x14ac:dyDescent="0.2">
      <c r="B19" s="81"/>
      <c r="C19" s="76" t="s">
        <v>96</v>
      </c>
      <c r="D19" s="73"/>
      <c r="E19" s="73"/>
      <c r="F19" s="73"/>
      <c r="G19" s="42"/>
      <c r="H19" s="73"/>
      <c r="I19" s="9">
        <f t="shared" si="0"/>
        <v>0</v>
      </c>
    </row>
    <row r="20" spans="2:9" x14ac:dyDescent="0.2">
      <c r="B20" s="81"/>
      <c r="C20" s="76" t="s">
        <v>97</v>
      </c>
      <c r="D20" s="73"/>
      <c r="E20" s="73"/>
      <c r="F20" s="73"/>
      <c r="G20" s="42"/>
      <c r="H20" s="73"/>
      <c r="I20" s="9">
        <f t="shared" si="0"/>
        <v>0</v>
      </c>
    </row>
    <row r="21" spans="2:9" x14ac:dyDescent="0.2">
      <c r="B21" s="81"/>
      <c r="C21" s="76" t="s">
        <v>98</v>
      </c>
      <c r="D21" s="73"/>
      <c r="E21" s="73"/>
      <c r="F21" s="73"/>
      <c r="G21" s="42"/>
      <c r="H21" s="73"/>
      <c r="I21" s="9">
        <f t="shared" si="0"/>
        <v>0</v>
      </c>
    </row>
    <row r="22" spans="2:9" x14ac:dyDescent="0.2">
      <c r="B22" s="81"/>
      <c r="C22" s="76" t="s">
        <v>103</v>
      </c>
      <c r="D22" s="73"/>
      <c r="E22" s="73"/>
      <c r="F22" s="73"/>
      <c r="G22" s="42"/>
      <c r="H22" s="73"/>
      <c r="I22" s="9">
        <f t="shared" si="0"/>
        <v>0</v>
      </c>
    </row>
    <row r="23" spans="2:9" x14ac:dyDescent="0.2">
      <c r="B23" s="81"/>
      <c r="C23" s="76" t="s">
        <v>104</v>
      </c>
      <c r="D23" s="73"/>
      <c r="E23" s="73"/>
      <c r="F23" s="73"/>
      <c r="G23" s="42"/>
      <c r="H23" s="73"/>
      <c r="I23" s="9">
        <f t="shared" si="0"/>
        <v>0</v>
      </c>
    </row>
    <row r="24" spans="2:9" x14ac:dyDescent="0.2">
      <c r="B24" s="82"/>
      <c r="C24" s="76" t="s">
        <v>99</v>
      </c>
      <c r="D24" s="73"/>
      <c r="E24" s="73"/>
      <c r="F24" s="73"/>
      <c r="G24" s="42"/>
      <c r="H24" s="73"/>
      <c r="I24" s="9">
        <f t="shared" si="0"/>
        <v>0</v>
      </c>
    </row>
    <row r="25" spans="2:9" s="1" customFormat="1" x14ac:dyDescent="0.2">
      <c r="B25" s="83"/>
      <c r="C25" s="84"/>
      <c r="D25" s="84"/>
      <c r="E25" s="84"/>
      <c r="F25" s="84"/>
      <c r="G25" s="88"/>
      <c r="H25" s="84"/>
      <c r="I25" s="87"/>
    </row>
    <row r="26" spans="2:9" x14ac:dyDescent="0.2">
      <c r="B26" s="78">
        <v>43160</v>
      </c>
      <c r="C26" s="77" t="s">
        <v>112</v>
      </c>
      <c r="D26" s="73"/>
      <c r="E26" s="73"/>
      <c r="F26" s="73"/>
      <c r="G26" s="42"/>
      <c r="H26" s="73"/>
      <c r="I26" s="9">
        <f t="shared" si="0"/>
        <v>0</v>
      </c>
    </row>
    <row r="27" spans="2:9" x14ac:dyDescent="0.2">
      <c r="B27" s="79"/>
      <c r="C27" s="77" t="s">
        <v>101</v>
      </c>
      <c r="D27" s="73"/>
      <c r="E27" s="73"/>
      <c r="F27" s="73"/>
      <c r="G27" s="42"/>
      <c r="H27" s="73"/>
      <c r="I27" s="9">
        <f t="shared" si="0"/>
        <v>0</v>
      </c>
    </row>
    <row r="28" spans="2:9" x14ac:dyDescent="0.2">
      <c r="B28" s="79"/>
      <c r="C28" s="77" t="s">
        <v>102</v>
      </c>
      <c r="D28" s="73"/>
      <c r="E28" s="73"/>
      <c r="F28" s="73"/>
      <c r="G28" s="42"/>
      <c r="H28" s="73"/>
      <c r="I28" s="9">
        <f t="shared" si="0"/>
        <v>0</v>
      </c>
    </row>
    <row r="29" spans="2:9" x14ac:dyDescent="0.2">
      <c r="B29" s="79"/>
      <c r="C29" s="77" t="s">
        <v>95</v>
      </c>
      <c r="D29" s="73"/>
      <c r="E29" s="73"/>
      <c r="F29" s="73"/>
      <c r="G29" s="42"/>
      <c r="H29" s="73"/>
      <c r="I29" s="9">
        <f t="shared" si="0"/>
        <v>0</v>
      </c>
    </row>
    <row r="30" spans="2:9" x14ac:dyDescent="0.2">
      <c r="B30" s="79"/>
      <c r="C30" s="77" t="s">
        <v>96</v>
      </c>
      <c r="D30" s="73"/>
      <c r="E30" s="73"/>
      <c r="F30" s="73"/>
      <c r="G30" s="42"/>
      <c r="H30" s="73"/>
      <c r="I30" s="9">
        <f t="shared" si="0"/>
        <v>0</v>
      </c>
    </row>
    <row r="31" spans="2:9" x14ac:dyDescent="0.2">
      <c r="B31" s="79"/>
      <c r="C31" s="77" t="s">
        <v>97</v>
      </c>
      <c r="D31" s="73"/>
      <c r="E31" s="73"/>
      <c r="F31" s="73"/>
      <c r="G31" s="42"/>
      <c r="H31" s="73"/>
      <c r="I31" s="9">
        <f t="shared" si="0"/>
        <v>0</v>
      </c>
    </row>
    <row r="32" spans="2:9" x14ac:dyDescent="0.2">
      <c r="B32" s="79"/>
      <c r="C32" s="77" t="s">
        <v>98</v>
      </c>
      <c r="D32" s="73"/>
      <c r="E32" s="73"/>
      <c r="F32" s="73"/>
      <c r="G32" s="42"/>
      <c r="H32" s="73"/>
      <c r="I32" s="9">
        <f t="shared" si="0"/>
        <v>0</v>
      </c>
    </row>
    <row r="33" spans="2:9" x14ac:dyDescent="0.2">
      <c r="B33" s="79"/>
      <c r="C33" s="77" t="s">
        <v>103</v>
      </c>
      <c r="D33" s="73"/>
      <c r="E33" s="73"/>
      <c r="F33" s="73"/>
      <c r="G33" s="42"/>
      <c r="H33" s="73"/>
      <c r="I33" s="9">
        <f t="shared" si="0"/>
        <v>0</v>
      </c>
    </row>
    <row r="34" spans="2:9" x14ac:dyDescent="0.2">
      <c r="B34" s="79"/>
      <c r="C34" s="77" t="s">
        <v>104</v>
      </c>
      <c r="D34" s="73"/>
      <c r="E34" s="73"/>
      <c r="F34" s="73"/>
      <c r="G34" s="42"/>
      <c r="H34" s="73"/>
      <c r="I34" s="9">
        <f t="shared" si="0"/>
        <v>0</v>
      </c>
    </row>
    <row r="35" spans="2:9" x14ac:dyDescent="0.2">
      <c r="B35" s="80"/>
      <c r="C35" s="77" t="s">
        <v>99</v>
      </c>
      <c r="D35" s="73"/>
      <c r="E35" s="73"/>
      <c r="F35" s="73"/>
      <c r="G35" s="42"/>
      <c r="H35" s="73"/>
      <c r="I35" s="9">
        <f t="shared" si="0"/>
        <v>0</v>
      </c>
    </row>
    <row r="36" spans="2:9" x14ac:dyDescent="0.2">
      <c r="B36" s="83"/>
      <c r="C36" s="84"/>
      <c r="D36" s="84"/>
      <c r="E36" s="84"/>
      <c r="F36" s="84"/>
      <c r="G36" s="88"/>
      <c r="H36" s="84"/>
      <c r="I36" s="87"/>
    </row>
    <row r="37" spans="2:9" x14ac:dyDescent="0.2">
      <c r="B37" s="78">
        <v>43191</v>
      </c>
      <c r="C37" s="77" t="s">
        <v>112</v>
      </c>
      <c r="D37" s="73"/>
      <c r="E37" s="73"/>
      <c r="F37" s="73"/>
      <c r="G37" s="42"/>
      <c r="H37" s="73"/>
      <c r="I37" s="9">
        <f t="shared" si="0"/>
        <v>0</v>
      </c>
    </row>
    <row r="38" spans="2:9" x14ac:dyDescent="0.2">
      <c r="B38" s="81"/>
      <c r="C38" s="77" t="s">
        <v>101</v>
      </c>
      <c r="D38" s="73"/>
      <c r="E38" s="73"/>
      <c r="F38" s="73"/>
      <c r="G38" s="42"/>
      <c r="H38" s="73"/>
      <c r="I38" s="9">
        <f t="shared" si="0"/>
        <v>0</v>
      </c>
    </row>
    <row r="39" spans="2:9" x14ac:dyDescent="0.2">
      <c r="B39" s="81"/>
      <c r="C39" s="77" t="s">
        <v>102</v>
      </c>
      <c r="D39" s="73"/>
      <c r="E39" s="73"/>
      <c r="F39" s="73"/>
      <c r="G39" s="42"/>
      <c r="H39" s="73"/>
      <c r="I39" s="9">
        <f t="shared" si="0"/>
        <v>0</v>
      </c>
    </row>
    <row r="40" spans="2:9" x14ac:dyDescent="0.2">
      <c r="B40" s="81"/>
      <c r="C40" s="77" t="s">
        <v>95</v>
      </c>
      <c r="D40" s="73"/>
      <c r="E40" s="73"/>
      <c r="F40" s="73"/>
      <c r="G40" s="42"/>
      <c r="H40" s="73"/>
      <c r="I40" s="9">
        <f t="shared" si="0"/>
        <v>0</v>
      </c>
    </row>
    <row r="41" spans="2:9" x14ac:dyDescent="0.2">
      <c r="B41" s="81"/>
      <c r="C41" s="77" t="s">
        <v>96</v>
      </c>
      <c r="D41" s="73"/>
      <c r="E41" s="73"/>
      <c r="F41" s="73"/>
      <c r="G41" s="42"/>
      <c r="H41" s="73"/>
      <c r="I41" s="9">
        <f t="shared" si="0"/>
        <v>0</v>
      </c>
    </row>
    <row r="42" spans="2:9" x14ac:dyDescent="0.2">
      <c r="B42" s="81"/>
      <c r="C42" s="77" t="s">
        <v>97</v>
      </c>
      <c r="D42" s="73"/>
      <c r="E42" s="73"/>
      <c r="F42" s="73"/>
      <c r="G42" s="42"/>
      <c r="H42" s="73"/>
      <c r="I42" s="9">
        <f t="shared" si="0"/>
        <v>0</v>
      </c>
    </row>
    <row r="43" spans="2:9" x14ac:dyDescent="0.2">
      <c r="B43" s="81"/>
      <c r="C43" s="77" t="s">
        <v>98</v>
      </c>
      <c r="D43" s="73"/>
      <c r="E43" s="73"/>
      <c r="F43" s="73"/>
      <c r="G43" s="42"/>
      <c r="H43" s="73"/>
      <c r="I43" s="9">
        <f t="shared" si="0"/>
        <v>0</v>
      </c>
    </row>
    <row r="44" spans="2:9" x14ac:dyDescent="0.2">
      <c r="B44" s="81"/>
      <c r="C44" s="77" t="s">
        <v>103</v>
      </c>
      <c r="D44" s="73"/>
      <c r="E44" s="73"/>
      <c r="F44" s="73"/>
      <c r="G44" s="42"/>
      <c r="H44" s="73"/>
      <c r="I44" s="9">
        <f t="shared" si="0"/>
        <v>0</v>
      </c>
    </row>
    <row r="45" spans="2:9" x14ac:dyDescent="0.2">
      <c r="B45" s="81"/>
      <c r="C45" s="77" t="s">
        <v>104</v>
      </c>
      <c r="D45" s="73"/>
      <c r="E45" s="73"/>
      <c r="F45" s="73"/>
      <c r="G45" s="42"/>
      <c r="H45" s="73"/>
      <c r="I45" s="9">
        <f t="shared" si="0"/>
        <v>0</v>
      </c>
    </row>
    <row r="46" spans="2:9" x14ac:dyDescent="0.2">
      <c r="B46" s="82"/>
      <c r="C46" s="77" t="s">
        <v>99</v>
      </c>
      <c r="D46" s="73"/>
      <c r="E46" s="73"/>
      <c r="F46" s="73"/>
      <c r="G46" s="42"/>
      <c r="H46" s="73"/>
      <c r="I46" s="9">
        <f t="shared" si="0"/>
        <v>0</v>
      </c>
    </row>
    <row r="47" spans="2:9" s="1" customFormat="1" x14ac:dyDescent="0.2">
      <c r="B47" s="83"/>
      <c r="C47" s="84"/>
      <c r="D47" s="84"/>
      <c r="E47" s="84"/>
      <c r="F47" s="84"/>
      <c r="G47" s="88"/>
      <c r="H47" s="84"/>
      <c r="I47" s="87"/>
    </row>
    <row r="48" spans="2:9" x14ac:dyDescent="0.2">
      <c r="B48" s="78">
        <v>43221</v>
      </c>
      <c r="C48" s="76" t="s">
        <v>113</v>
      </c>
      <c r="D48" s="73"/>
      <c r="E48" s="73"/>
      <c r="F48" s="73"/>
      <c r="G48" s="42"/>
      <c r="H48" s="73"/>
      <c r="I48" s="9">
        <f t="shared" si="0"/>
        <v>0</v>
      </c>
    </row>
    <row r="49" spans="2:9" x14ac:dyDescent="0.2">
      <c r="B49" s="79"/>
      <c r="C49" s="76" t="s">
        <v>101</v>
      </c>
      <c r="D49" s="73"/>
      <c r="E49" s="73"/>
      <c r="F49" s="73"/>
      <c r="G49" s="42"/>
      <c r="H49" s="73"/>
      <c r="I49" s="9">
        <f t="shared" si="0"/>
        <v>0</v>
      </c>
    </row>
    <row r="50" spans="2:9" x14ac:dyDescent="0.2">
      <c r="B50" s="79"/>
      <c r="C50" s="76" t="s">
        <v>102</v>
      </c>
      <c r="D50" s="73"/>
      <c r="E50" s="73"/>
      <c r="F50" s="73"/>
      <c r="G50" s="42"/>
      <c r="H50" s="73"/>
      <c r="I50" s="9">
        <f t="shared" si="0"/>
        <v>0</v>
      </c>
    </row>
    <row r="51" spans="2:9" x14ac:dyDescent="0.2">
      <c r="B51" s="79"/>
      <c r="C51" s="76" t="s">
        <v>95</v>
      </c>
      <c r="D51" s="73"/>
      <c r="E51" s="73"/>
      <c r="F51" s="73"/>
      <c r="G51" s="42"/>
      <c r="H51" s="73"/>
      <c r="I51" s="9">
        <f t="shared" si="0"/>
        <v>0</v>
      </c>
    </row>
    <row r="52" spans="2:9" x14ac:dyDescent="0.2">
      <c r="B52" s="79"/>
      <c r="C52" s="76" t="s">
        <v>96</v>
      </c>
      <c r="D52" s="73"/>
      <c r="E52" s="73"/>
      <c r="F52" s="73"/>
      <c r="G52" s="42"/>
      <c r="H52" s="73"/>
      <c r="I52" s="9">
        <f t="shared" si="0"/>
        <v>0</v>
      </c>
    </row>
    <row r="53" spans="2:9" x14ac:dyDescent="0.2">
      <c r="B53" s="79"/>
      <c r="C53" s="76" t="s">
        <v>97</v>
      </c>
      <c r="D53" s="73"/>
      <c r="E53" s="73"/>
      <c r="F53" s="73"/>
      <c r="G53" s="42"/>
      <c r="H53" s="73"/>
      <c r="I53" s="9">
        <f t="shared" si="0"/>
        <v>0</v>
      </c>
    </row>
    <row r="54" spans="2:9" x14ac:dyDescent="0.2">
      <c r="B54" s="79"/>
      <c r="C54" s="76" t="s">
        <v>98</v>
      </c>
      <c r="D54" s="73"/>
      <c r="E54" s="73"/>
      <c r="F54" s="73"/>
      <c r="G54" s="42"/>
      <c r="H54" s="73"/>
      <c r="I54" s="9">
        <f t="shared" si="0"/>
        <v>0</v>
      </c>
    </row>
    <row r="55" spans="2:9" x14ac:dyDescent="0.2">
      <c r="B55" s="79"/>
      <c r="C55" s="76" t="s">
        <v>103</v>
      </c>
      <c r="D55" s="73"/>
      <c r="E55" s="73"/>
      <c r="F55" s="73"/>
      <c r="G55" s="42"/>
      <c r="H55" s="73"/>
      <c r="I55" s="9">
        <f t="shared" si="0"/>
        <v>0</v>
      </c>
    </row>
    <row r="56" spans="2:9" x14ac:dyDescent="0.2">
      <c r="B56" s="79"/>
      <c r="C56" s="76" t="s">
        <v>104</v>
      </c>
      <c r="D56" s="73"/>
      <c r="E56" s="73"/>
      <c r="F56" s="73"/>
      <c r="G56" s="42"/>
      <c r="H56" s="73"/>
      <c r="I56" s="9">
        <f t="shared" si="0"/>
        <v>0</v>
      </c>
    </row>
    <row r="57" spans="2:9" x14ac:dyDescent="0.2">
      <c r="B57" s="80"/>
      <c r="C57" s="76" t="s">
        <v>99</v>
      </c>
      <c r="D57" s="73"/>
      <c r="E57" s="73"/>
      <c r="F57" s="73"/>
      <c r="G57" s="42"/>
      <c r="H57" s="73"/>
      <c r="I57" s="9">
        <f t="shared" si="0"/>
        <v>0</v>
      </c>
    </row>
    <row r="58" spans="2:9" x14ac:dyDescent="0.2">
      <c r="B58" s="83"/>
      <c r="C58" s="84"/>
      <c r="D58" s="84"/>
      <c r="E58" s="84"/>
      <c r="F58" s="84"/>
      <c r="G58" s="88"/>
      <c r="H58" s="84"/>
      <c r="I58" s="87"/>
    </row>
    <row r="59" spans="2:9" x14ac:dyDescent="0.2">
      <c r="B59" s="78">
        <v>43252</v>
      </c>
      <c r="C59" s="76" t="s">
        <v>113</v>
      </c>
      <c r="D59" s="73"/>
      <c r="E59" s="73"/>
      <c r="F59" s="73"/>
      <c r="G59" s="42"/>
      <c r="H59" s="73"/>
      <c r="I59" s="9">
        <f t="shared" si="0"/>
        <v>0</v>
      </c>
    </row>
    <row r="60" spans="2:9" x14ac:dyDescent="0.2">
      <c r="B60" s="81"/>
      <c r="C60" s="76" t="s">
        <v>101</v>
      </c>
      <c r="D60" s="73"/>
      <c r="E60" s="73"/>
      <c r="F60" s="73"/>
      <c r="G60" s="42"/>
      <c r="H60" s="73"/>
      <c r="I60" s="9">
        <f t="shared" si="0"/>
        <v>0</v>
      </c>
    </row>
    <row r="61" spans="2:9" x14ac:dyDescent="0.2">
      <c r="B61" s="81"/>
      <c r="C61" s="76" t="s">
        <v>102</v>
      </c>
      <c r="D61" s="73"/>
      <c r="E61" s="73"/>
      <c r="F61" s="73"/>
      <c r="G61" s="42"/>
      <c r="H61" s="73"/>
      <c r="I61" s="9">
        <f t="shared" si="0"/>
        <v>0</v>
      </c>
    </row>
    <row r="62" spans="2:9" x14ac:dyDescent="0.2">
      <c r="B62" s="81"/>
      <c r="C62" s="76" t="s">
        <v>95</v>
      </c>
      <c r="D62" s="73"/>
      <c r="E62" s="73"/>
      <c r="F62" s="73"/>
      <c r="G62" s="42"/>
      <c r="H62" s="73"/>
      <c r="I62" s="9">
        <f t="shared" si="0"/>
        <v>0</v>
      </c>
    </row>
    <row r="63" spans="2:9" x14ac:dyDescent="0.2">
      <c r="B63" s="81"/>
      <c r="C63" s="76" t="s">
        <v>96</v>
      </c>
      <c r="D63" s="73"/>
      <c r="E63" s="73"/>
      <c r="F63" s="73"/>
      <c r="G63" s="42"/>
      <c r="H63" s="73"/>
      <c r="I63" s="9">
        <f t="shared" si="0"/>
        <v>0</v>
      </c>
    </row>
    <row r="64" spans="2:9" x14ac:dyDescent="0.2">
      <c r="B64" s="81"/>
      <c r="C64" s="76" t="s">
        <v>97</v>
      </c>
      <c r="D64" s="73"/>
      <c r="E64" s="73"/>
      <c r="F64" s="73"/>
      <c r="G64" s="42"/>
      <c r="H64" s="73"/>
      <c r="I64" s="9">
        <f t="shared" si="0"/>
        <v>0</v>
      </c>
    </row>
    <row r="65" spans="2:9" x14ac:dyDescent="0.2">
      <c r="B65" s="81"/>
      <c r="C65" s="76" t="s">
        <v>98</v>
      </c>
      <c r="D65" s="73"/>
      <c r="E65" s="73"/>
      <c r="F65" s="73"/>
      <c r="G65" s="42"/>
      <c r="H65" s="73"/>
      <c r="I65" s="9">
        <f t="shared" si="0"/>
        <v>0</v>
      </c>
    </row>
    <row r="66" spans="2:9" x14ac:dyDescent="0.2">
      <c r="B66" s="81"/>
      <c r="C66" s="76" t="s">
        <v>103</v>
      </c>
      <c r="D66" s="73"/>
      <c r="E66" s="73"/>
      <c r="F66" s="73"/>
      <c r="G66" s="42"/>
      <c r="H66" s="73"/>
      <c r="I66" s="9">
        <f t="shared" si="0"/>
        <v>0</v>
      </c>
    </row>
    <row r="67" spans="2:9" x14ac:dyDescent="0.2">
      <c r="B67" s="81"/>
      <c r="C67" s="76" t="s">
        <v>104</v>
      </c>
      <c r="D67" s="73"/>
      <c r="E67" s="73"/>
      <c r="F67" s="73"/>
      <c r="G67" s="42"/>
      <c r="H67" s="73"/>
      <c r="I67" s="9">
        <f t="shared" si="0"/>
        <v>0</v>
      </c>
    </row>
    <row r="68" spans="2:9" x14ac:dyDescent="0.2">
      <c r="B68" s="82"/>
      <c r="C68" s="76" t="s">
        <v>99</v>
      </c>
      <c r="D68" s="73"/>
      <c r="E68" s="73"/>
      <c r="F68" s="73"/>
      <c r="G68" s="42"/>
      <c r="H68" s="73"/>
      <c r="I68" s="9">
        <f t="shared" si="0"/>
        <v>0</v>
      </c>
    </row>
    <row r="69" spans="2:9" s="1" customFormat="1" x14ac:dyDescent="0.2">
      <c r="B69" s="83"/>
      <c r="C69" s="84"/>
      <c r="D69" s="84"/>
      <c r="E69" s="84"/>
      <c r="F69" s="84"/>
      <c r="G69" s="88"/>
      <c r="H69" s="84"/>
      <c r="I69" s="87"/>
    </row>
    <row r="70" spans="2:9" x14ac:dyDescent="0.2">
      <c r="B70" s="78">
        <v>43282</v>
      </c>
      <c r="C70" s="76" t="s">
        <v>114</v>
      </c>
      <c r="D70" s="73"/>
      <c r="E70" s="73"/>
      <c r="F70" s="73"/>
      <c r="G70" s="42"/>
      <c r="H70" s="73"/>
      <c r="I70" s="9">
        <f t="shared" ref="I70:I132" si="1">E70-G70</f>
        <v>0</v>
      </c>
    </row>
    <row r="71" spans="2:9" x14ac:dyDescent="0.2">
      <c r="B71" s="79"/>
      <c r="C71" s="76" t="s">
        <v>101</v>
      </c>
      <c r="D71" s="73"/>
      <c r="E71" s="73"/>
      <c r="F71" s="73"/>
      <c r="G71" s="42"/>
      <c r="H71" s="73"/>
      <c r="I71" s="9">
        <f t="shared" si="1"/>
        <v>0</v>
      </c>
    </row>
    <row r="72" spans="2:9" x14ac:dyDescent="0.2">
      <c r="B72" s="79"/>
      <c r="C72" s="76" t="s">
        <v>102</v>
      </c>
      <c r="D72" s="73"/>
      <c r="E72" s="73"/>
      <c r="F72" s="73"/>
      <c r="G72" s="42"/>
      <c r="H72" s="73"/>
      <c r="I72" s="9">
        <f t="shared" si="1"/>
        <v>0</v>
      </c>
    </row>
    <row r="73" spans="2:9" x14ac:dyDescent="0.2">
      <c r="B73" s="79"/>
      <c r="C73" s="76" t="s">
        <v>95</v>
      </c>
      <c r="D73" s="73"/>
      <c r="E73" s="73"/>
      <c r="F73" s="73"/>
      <c r="G73" s="42"/>
      <c r="H73" s="73"/>
      <c r="I73" s="9">
        <f t="shared" si="1"/>
        <v>0</v>
      </c>
    </row>
    <row r="74" spans="2:9" ht="14.25" customHeight="1" x14ac:dyDescent="0.2">
      <c r="B74" s="79"/>
      <c r="C74" s="76" t="s">
        <v>96</v>
      </c>
      <c r="D74" s="73"/>
      <c r="E74" s="73"/>
      <c r="F74" s="73"/>
      <c r="G74" s="42"/>
      <c r="H74" s="73"/>
      <c r="I74" s="9">
        <f t="shared" si="1"/>
        <v>0</v>
      </c>
    </row>
    <row r="75" spans="2:9" x14ac:dyDescent="0.2">
      <c r="B75" s="79"/>
      <c r="C75" s="76" t="s">
        <v>97</v>
      </c>
      <c r="D75" s="73"/>
      <c r="E75" s="73"/>
      <c r="F75" s="73"/>
      <c r="G75" s="42"/>
      <c r="H75" s="73"/>
      <c r="I75" s="9">
        <f t="shared" si="1"/>
        <v>0</v>
      </c>
    </row>
    <row r="76" spans="2:9" x14ac:dyDescent="0.2">
      <c r="B76" s="79"/>
      <c r="C76" s="76" t="s">
        <v>103</v>
      </c>
      <c r="D76" s="73"/>
      <c r="E76" s="73"/>
      <c r="F76" s="73"/>
      <c r="G76" s="42"/>
      <c r="H76" s="73"/>
      <c r="I76" s="9">
        <f t="shared" si="1"/>
        <v>0</v>
      </c>
    </row>
    <row r="77" spans="2:9" x14ac:dyDescent="0.2">
      <c r="B77" s="79"/>
      <c r="C77" s="76" t="s">
        <v>99</v>
      </c>
      <c r="D77" s="73"/>
      <c r="E77" s="73"/>
      <c r="F77" s="73"/>
      <c r="G77" s="42"/>
      <c r="H77" s="73"/>
      <c r="I77" s="9">
        <f t="shared" si="1"/>
        <v>0</v>
      </c>
    </row>
    <row r="78" spans="2:9" x14ac:dyDescent="0.2">
      <c r="B78" s="79"/>
      <c r="C78" s="76" t="s">
        <v>104</v>
      </c>
      <c r="D78" s="73"/>
      <c r="E78" s="73"/>
      <c r="F78" s="73"/>
      <c r="G78" s="42"/>
      <c r="H78" s="73"/>
      <c r="I78" s="9">
        <f t="shared" si="1"/>
        <v>0</v>
      </c>
    </row>
    <row r="79" spans="2:9" x14ac:dyDescent="0.2">
      <c r="B79" s="80"/>
      <c r="C79" s="76" t="s">
        <v>98</v>
      </c>
      <c r="D79" s="73"/>
      <c r="E79" s="73"/>
      <c r="F79" s="73"/>
      <c r="G79" s="42"/>
      <c r="H79" s="73"/>
      <c r="I79" s="9">
        <f t="shared" si="1"/>
        <v>0</v>
      </c>
    </row>
    <row r="80" spans="2:9" x14ac:dyDescent="0.2">
      <c r="B80" s="83"/>
      <c r="C80" s="84"/>
      <c r="D80" s="84"/>
      <c r="E80" s="84"/>
      <c r="F80" s="84"/>
      <c r="G80" s="88"/>
      <c r="H80" s="84"/>
      <c r="I80" s="87"/>
    </row>
    <row r="81" spans="2:9" x14ac:dyDescent="0.2">
      <c r="B81" s="78">
        <v>43313</v>
      </c>
      <c r="C81" s="76" t="s">
        <v>114</v>
      </c>
      <c r="D81" s="73"/>
      <c r="E81" s="73"/>
      <c r="F81" s="73"/>
      <c r="G81" s="42"/>
      <c r="H81" s="73"/>
      <c r="I81" s="9">
        <f t="shared" si="1"/>
        <v>0</v>
      </c>
    </row>
    <row r="82" spans="2:9" x14ac:dyDescent="0.2">
      <c r="B82" s="81"/>
      <c r="C82" s="76" t="s">
        <v>101</v>
      </c>
      <c r="D82" s="73"/>
      <c r="E82" s="73"/>
      <c r="F82" s="73"/>
      <c r="G82" s="42"/>
      <c r="H82" s="73"/>
      <c r="I82" s="9">
        <f t="shared" si="1"/>
        <v>0</v>
      </c>
    </row>
    <row r="83" spans="2:9" x14ac:dyDescent="0.2">
      <c r="B83" s="81"/>
      <c r="C83" s="76" t="s">
        <v>102</v>
      </c>
      <c r="D83" s="73"/>
      <c r="E83" s="73"/>
      <c r="F83" s="73"/>
      <c r="G83" s="42"/>
      <c r="H83" s="73"/>
      <c r="I83" s="9">
        <f t="shared" si="1"/>
        <v>0</v>
      </c>
    </row>
    <row r="84" spans="2:9" x14ac:dyDescent="0.2">
      <c r="B84" s="81"/>
      <c r="C84" s="76" t="s">
        <v>95</v>
      </c>
      <c r="D84" s="73"/>
      <c r="E84" s="73"/>
      <c r="F84" s="73"/>
      <c r="G84" s="42"/>
      <c r="H84" s="73"/>
      <c r="I84" s="9">
        <f t="shared" si="1"/>
        <v>0</v>
      </c>
    </row>
    <row r="85" spans="2:9" x14ac:dyDescent="0.2">
      <c r="B85" s="81"/>
      <c r="C85" s="76" t="s">
        <v>96</v>
      </c>
      <c r="D85" s="73"/>
      <c r="E85" s="73"/>
      <c r="F85" s="73"/>
      <c r="G85" s="42"/>
      <c r="H85" s="73"/>
      <c r="I85" s="9">
        <f t="shared" si="1"/>
        <v>0</v>
      </c>
    </row>
    <row r="86" spans="2:9" x14ac:dyDescent="0.2">
      <c r="B86" s="81"/>
      <c r="C86" s="76" t="s">
        <v>97</v>
      </c>
      <c r="D86" s="73"/>
      <c r="E86" s="73"/>
      <c r="F86" s="73"/>
      <c r="G86" s="42"/>
      <c r="H86" s="73"/>
      <c r="I86" s="9">
        <f t="shared" si="1"/>
        <v>0</v>
      </c>
    </row>
    <row r="87" spans="2:9" x14ac:dyDescent="0.2">
      <c r="B87" s="81"/>
      <c r="C87" s="76" t="s">
        <v>98</v>
      </c>
      <c r="D87" s="73"/>
      <c r="E87" s="73"/>
      <c r="F87" s="73"/>
      <c r="G87" s="42"/>
      <c r="H87" s="73"/>
      <c r="I87" s="9">
        <f t="shared" si="1"/>
        <v>0</v>
      </c>
    </row>
    <row r="88" spans="2:9" x14ac:dyDescent="0.2">
      <c r="B88" s="81"/>
      <c r="C88" s="76" t="s">
        <v>103</v>
      </c>
      <c r="D88" s="73"/>
      <c r="E88" s="73"/>
      <c r="F88" s="73"/>
      <c r="G88" s="42"/>
      <c r="H88" s="73"/>
      <c r="I88" s="9">
        <f t="shared" si="1"/>
        <v>0</v>
      </c>
    </row>
    <row r="89" spans="2:9" x14ac:dyDescent="0.2">
      <c r="B89" s="81"/>
      <c r="C89" s="76" t="s">
        <v>104</v>
      </c>
      <c r="D89" s="73"/>
      <c r="E89" s="73"/>
      <c r="F89" s="73"/>
      <c r="G89" s="42"/>
      <c r="H89" s="73"/>
      <c r="I89" s="9">
        <f t="shared" si="1"/>
        <v>0</v>
      </c>
    </row>
    <row r="90" spans="2:9" x14ac:dyDescent="0.2">
      <c r="B90" s="82"/>
      <c r="C90" s="76" t="s">
        <v>99</v>
      </c>
      <c r="D90" s="73"/>
      <c r="E90" s="73"/>
      <c r="F90" s="73"/>
      <c r="G90" s="42"/>
      <c r="H90" s="73"/>
      <c r="I90" s="9">
        <f t="shared" si="1"/>
        <v>0</v>
      </c>
    </row>
    <row r="91" spans="2:9" s="1" customFormat="1" x14ac:dyDescent="0.2">
      <c r="B91" s="83"/>
      <c r="C91" s="84"/>
      <c r="D91" s="84"/>
      <c r="E91" s="84"/>
      <c r="F91" s="84"/>
      <c r="G91" s="88"/>
      <c r="H91" s="84"/>
      <c r="I91" s="87"/>
    </row>
    <row r="92" spans="2:9" x14ac:dyDescent="0.2">
      <c r="B92" s="78">
        <v>43344</v>
      </c>
      <c r="C92" s="76" t="s">
        <v>115</v>
      </c>
      <c r="D92" s="73"/>
      <c r="E92" s="73"/>
      <c r="F92" s="73"/>
      <c r="G92" s="42"/>
      <c r="H92" s="73"/>
      <c r="I92" s="9">
        <f t="shared" si="1"/>
        <v>0</v>
      </c>
    </row>
    <row r="93" spans="2:9" x14ac:dyDescent="0.2">
      <c r="B93" s="79"/>
      <c r="C93" s="76" t="s">
        <v>101</v>
      </c>
      <c r="D93" s="73"/>
      <c r="E93" s="73"/>
      <c r="F93" s="73"/>
      <c r="G93" s="42"/>
      <c r="H93" s="73"/>
      <c r="I93" s="9">
        <f t="shared" si="1"/>
        <v>0</v>
      </c>
    </row>
    <row r="94" spans="2:9" x14ac:dyDescent="0.2">
      <c r="B94" s="79"/>
      <c r="C94" s="76" t="s">
        <v>102</v>
      </c>
      <c r="D94" s="73"/>
      <c r="E94" s="73"/>
      <c r="F94" s="73"/>
      <c r="G94" s="42"/>
      <c r="H94" s="73"/>
      <c r="I94" s="9">
        <f t="shared" si="1"/>
        <v>0</v>
      </c>
    </row>
    <row r="95" spans="2:9" x14ac:dyDescent="0.2">
      <c r="B95" s="79"/>
      <c r="C95" s="76" t="s">
        <v>95</v>
      </c>
      <c r="D95" s="73"/>
      <c r="E95" s="73"/>
      <c r="F95" s="73"/>
      <c r="G95" s="42"/>
      <c r="H95" s="73"/>
      <c r="I95" s="9">
        <f t="shared" si="1"/>
        <v>0</v>
      </c>
    </row>
    <row r="96" spans="2:9" x14ac:dyDescent="0.2">
      <c r="B96" s="79"/>
      <c r="C96" s="76" t="s">
        <v>96</v>
      </c>
      <c r="D96" s="73"/>
      <c r="E96" s="73"/>
      <c r="F96" s="73"/>
      <c r="G96" s="42"/>
      <c r="H96" s="73"/>
      <c r="I96" s="9">
        <f t="shared" si="1"/>
        <v>0</v>
      </c>
    </row>
    <row r="97" spans="2:9" x14ac:dyDescent="0.2">
      <c r="B97" s="79"/>
      <c r="C97" s="76" t="s">
        <v>97</v>
      </c>
      <c r="D97" s="73"/>
      <c r="E97" s="73"/>
      <c r="F97" s="73"/>
      <c r="G97" s="42"/>
      <c r="H97" s="73"/>
      <c r="I97" s="9">
        <f t="shared" si="1"/>
        <v>0</v>
      </c>
    </row>
    <row r="98" spans="2:9" x14ac:dyDescent="0.2">
      <c r="B98" s="79"/>
      <c r="C98" s="76" t="s">
        <v>98</v>
      </c>
      <c r="D98" s="73"/>
      <c r="E98" s="73"/>
      <c r="F98" s="73"/>
      <c r="G98" s="42"/>
      <c r="H98" s="73"/>
      <c r="I98" s="9">
        <f t="shared" si="1"/>
        <v>0</v>
      </c>
    </row>
    <row r="99" spans="2:9" x14ac:dyDescent="0.2">
      <c r="B99" s="79"/>
      <c r="C99" s="76" t="s">
        <v>103</v>
      </c>
      <c r="D99" s="73"/>
      <c r="E99" s="73"/>
      <c r="F99" s="73"/>
      <c r="G99" s="42"/>
      <c r="H99" s="73"/>
      <c r="I99" s="9">
        <f t="shared" si="1"/>
        <v>0</v>
      </c>
    </row>
    <row r="100" spans="2:9" x14ac:dyDescent="0.2">
      <c r="B100" s="79"/>
      <c r="C100" s="76" t="s">
        <v>104</v>
      </c>
      <c r="D100" s="73"/>
      <c r="E100" s="73"/>
      <c r="F100" s="73"/>
      <c r="G100" s="42"/>
      <c r="H100" s="73"/>
      <c r="I100" s="9">
        <f t="shared" si="1"/>
        <v>0</v>
      </c>
    </row>
    <row r="101" spans="2:9" x14ac:dyDescent="0.2">
      <c r="B101" s="80"/>
      <c r="C101" s="76" t="s">
        <v>99</v>
      </c>
      <c r="D101" s="73"/>
      <c r="E101" s="73"/>
      <c r="F101" s="73"/>
      <c r="G101" s="42"/>
      <c r="H101" s="73"/>
      <c r="I101" s="9">
        <f t="shared" si="1"/>
        <v>0</v>
      </c>
    </row>
    <row r="102" spans="2:9" x14ac:dyDescent="0.2">
      <c r="B102" s="83"/>
      <c r="C102" s="84"/>
      <c r="D102" s="84"/>
      <c r="E102" s="84"/>
      <c r="F102" s="84"/>
      <c r="G102" s="88"/>
      <c r="H102" s="84"/>
      <c r="I102" s="87"/>
    </row>
    <row r="103" spans="2:9" ht="14.25" customHeight="1" x14ac:dyDescent="0.2">
      <c r="B103" s="78">
        <v>43374</v>
      </c>
      <c r="C103" s="76" t="s">
        <v>115</v>
      </c>
      <c r="D103" s="73"/>
      <c r="E103" s="73"/>
      <c r="F103" s="73"/>
      <c r="G103" s="42"/>
      <c r="H103" s="73"/>
      <c r="I103" s="9">
        <f t="shared" si="1"/>
        <v>0</v>
      </c>
    </row>
    <row r="104" spans="2:9" x14ac:dyDescent="0.2">
      <c r="B104" s="81"/>
      <c r="C104" s="76" t="s">
        <v>101</v>
      </c>
      <c r="D104" s="73"/>
      <c r="E104" s="73"/>
      <c r="F104" s="73"/>
      <c r="G104" s="42"/>
      <c r="H104" s="73"/>
      <c r="I104" s="9">
        <f t="shared" si="1"/>
        <v>0</v>
      </c>
    </row>
    <row r="105" spans="2:9" x14ac:dyDescent="0.2">
      <c r="B105" s="81"/>
      <c r="C105" s="76" t="s">
        <v>102</v>
      </c>
      <c r="D105" s="73"/>
      <c r="E105" s="73"/>
      <c r="F105" s="73"/>
      <c r="G105" s="42"/>
      <c r="H105" s="73"/>
      <c r="I105" s="9">
        <f t="shared" si="1"/>
        <v>0</v>
      </c>
    </row>
    <row r="106" spans="2:9" x14ac:dyDescent="0.2">
      <c r="B106" s="81"/>
      <c r="C106" s="76" t="s">
        <v>95</v>
      </c>
      <c r="D106" s="73"/>
      <c r="E106" s="73"/>
      <c r="F106" s="73"/>
      <c r="G106" s="42"/>
      <c r="H106" s="73"/>
      <c r="I106" s="9">
        <f t="shared" si="1"/>
        <v>0</v>
      </c>
    </row>
    <row r="107" spans="2:9" x14ac:dyDescent="0.2">
      <c r="B107" s="81"/>
      <c r="C107" s="76" t="s">
        <v>96</v>
      </c>
      <c r="D107" s="73"/>
      <c r="E107" s="73"/>
      <c r="F107" s="73"/>
      <c r="G107" s="42"/>
      <c r="H107" s="73"/>
      <c r="I107" s="9">
        <f t="shared" si="1"/>
        <v>0</v>
      </c>
    </row>
    <row r="108" spans="2:9" x14ac:dyDescent="0.2">
      <c r="B108" s="81"/>
      <c r="C108" s="76" t="s">
        <v>97</v>
      </c>
      <c r="D108" s="73"/>
      <c r="E108" s="73"/>
      <c r="F108" s="73"/>
      <c r="G108" s="42"/>
      <c r="H108" s="73"/>
      <c r="I108" s="9">
        <f t="shared" si="1"/>
        <v>0</v>
      </c>
    </row>
    <row r="109" spans="2:9" x14ac:dyDescent="0.2">
      <c r="B109" s="81"/>
      <c r="C109" s="76" t="s">
        <v>98</v>
      </c>
      <c r="D109" s="73"/>
      <c r="E109" s="73"/>
      <c r="F109" s="73"/>
      <c r="G109" s="42"/>
      <c r="H109" s="73"/>
      <c r="I109" s="9">
        <f t="shared" si="1"/>
        <v>0</v>
      </c>
    </row>
    <row r="110" spans="2:9" x14ac:dyDescent="0.2">
      <c r="B110" s="81"/>
      <c r="C110" s="76" t="s">
        <v>103</v>
      </c>
      <c r="D110" s="73"/>
      <c r="E110" s="73"/>
      <c r="F110" s="73"/>
      <c r="G110" s="42"/>
      <c r="H110" s="73"/>
      <c r="I110" s="9">
        <f t="shared" si="1"/>
        <v>0</v>
      </c>
    </row>
    <row r="111" spans="2:9" x14ac:dyDescent="0.2">
      <c r="B111" s="81"/>
      <c r="C111" s="76" t="s">
        <v>104</v>
      </c>
      <c r="D111" s="73"/>
      <c r="E111" s="73"/>
      <c r="F111" s="73"/>
      <c r="G111" s="42"/>
      <c r="H111" s="73"/>
      <c r="I111" s="9">
        <f t="shared" si="1"/>
        <v>0</v>
      </c>
    </row>
    <row r="112" spans="2:9" x14ac:dyDescent="0.2">
      <c r="B112" s="82"/>
      <c r="C112" s="76" t="s">
        <v>99</v>
      </c>
      <c r="D112" s="73"/>
      <c r="E112" s="73"/>
      <c r="F112" s="73"/>
      <c r="G112" s="42"/>
      <c r="H112" s="73"/>
      <c r="I112" s="9">
        <f t="shared" si="1"/>
        <v>0</v>
      </c>
    </row>
    <row r="113" spans="2:9" s="1" customFormat="1" x14ac:dyDescent="0.2">
      <c r="B113" s="83"/>
      <c r="C113" s="84"/>
      <c r="D113" s="84"/>
      <c r="E113" s="84"/>
      <c r="F113" s="84"/>
      <c r="G113" s="88"/>
      <c r="H113" s="84"/>
      <c r="I113" s="87"/>
    </row>
    <row r="114" spans="2:9" x14ac:dyDescent="0.2">
      <c r="B114" s="78">
        <v>43405</v>
      </c>
      <c r="C114" s="76" t="s">
        <v>116</v>
      </c>
      <c r="D114" s="73"/>
      <c r="E114" s="73"/>
      <c r="F114" s="73"/>
      <c r="G114" s="42"/>
      <c r="H114" s="73"/>
      <c r="I114" s="9">
        <f t="shared" si="1"/>
        <v>0</v>
      </c>
    </row>
    <row r="115" spans="2:9" x14ac:dyDescent="0.2">
      <c r="B115" s="79"/>
      <c r="C115" s="76" t="s">
        <v>101</v>
      </c>
      <c r="D115" s="73"/>
      <c r="E115" s="73"/>
      <c r="F115" s="73"/>
      <c r="G115" s="42"/>
      <c r="H115" s="73"/>
      <c r="I115" s="9">
        <f t="shared" si="1"/>
        <v>0</v>
      </c>
    </row>
    <row r="116" spans="2:9" x14ac:dyDescent="0.2">
      <c r="B116" s="79"/>
      <c r="C116" s="76" t="s">
        <v>102</v>
      </c>
      <c r="D116" s="73"/>
      <c r="E116" s="73"/>
      <c r="F116" s="73"/>
      <c r="G116" s="42"/>
      <c r="H116" s="73"/>
      <c r="I116" s="9">
        <f t="shared" si="1"/>
        <v>0</v>
      </c>
    </row>
    <row r="117" spans="2:9" x14ac:dyDescent="0.2">
      <c r="B117" s="79"/>
      <c r="C117" s="76" t="s">
        <v>95</v>
      </c>
      <c r="D117" s="73"/>
      <c r="E117" s="73"/>
      <c r="F117" s="73"/>
      <c r="G117" s="42"/>
      <c r="H117" s="73"/>
      <c r="I117" s="9">
        <f t="shared" si="1"/>
        <v>0</v>
      </c>
    </row>
    <row r="118" spans="2:9" x14ac:dyDescent="0.2">
      <c r="B118" s="79"/>
      <c r="C118" s="76" t="s">
        <v>96</v>
      </c>
      <c r="D118" s="73"/>
      <c r="E118" s="73"/>
      <c r="F118" s="73"/>
      <c r="G118" s="42"/>
      <c r="H118" s="73"/>
      <c r="I118" s="9">
        <f t="shared" si="1"/>
        <v>0</v>
      </c>
    </row>
    <row r="119" spans="2:9" x14ac:dyDescent="0.2">
      <c r="B119" s="79"/>
      <c r="C119" s="76" t="s">
        <v>97</v>
      </c>
      <c r="D119" s="73"/>
      <c r="E119" s="73"/>
      <c r="F119" s="73"/>
      <c r="G119" s="42"/>
      <c r="H119" s="73"/>
      <c r="I119" s="9">
        <f t="shared" si="1"/>
        <v>0</v>
      </c>
    </row>
    <row r="120" spans="2:9" x14ac:dyDescent="0.2">
      <c r="B120" s="79"/>
      <c r="C120" s="76" t="s">
        <v>98</v>
      </c>
      <c r="D120" s="73"/>
      <c r="E120" s="73"/>
      <c r="F120" s="73"/>
      <c r="G120" s="42"/>
      <c r="H120" s="73"/>
      <c r="I120" s="9">
        <f t="shared" si="1"/>
        <v>0</v>
      </c>
    </row>
    <row r="121" spans="2:9" x14ac:dyDescent="0.2">
      <c r="B121" s="79"/>
      <c r="C121" s="76" t="s">
        <v>103</v>
      </c>
      <c r="D121" s="73"/>
      <c r="E121" s="73"/>
      <c r="F121" s="73"/>
      <c r="G121" s="42"/>
      <c r="H121" s="73"/>
      <c r="I121" s="9">
        <f t="shared" si="1"/>
        <v>0</v>
      </c>
    </row>
    <row r="122" spans="2:9" x14ac:dyDescent="0.2">
      <c r="B122" s="79"/>
      <c r="C122" s="76" t="s">
        <v>104</v>
      </c>
      <c r="D122" s="73"/>
      <c r="E122" s="73"/>
      <c r="F122" s="73"/>
      <c r="G122" s="42"/>
      <c r="H122" s="73"/>
      <c r="I122" s="9">
        <f t="shared" si="1"/>
        <v>0</v>
      </c>
    </row>
    <row r="123" spans="2:9" x14ac:dyDescent="0.2">
      <c r="B123" s="80"/>
      <c r="C123" s="76" t="s">
        <v>99</v>
      </c>
      <c r="D123" s="73"/>
      <c r="E123" s="73"/>
      <c r="F123" s="73"/>
      <c r="G123" s="42"/>
      <c r="H123" s="73"/>
      <c r="I123" s="9">
        <f t="shared" si="1"/>
        <v>0</v>
      </c>
    </row>
    <row r="124" spans="2:9" x14ac:dyDescent="0.2">
      <c r="B124" s="83"/>
      <c r="C124" s="84"/>
      <c r="D124" s="84"/>
      <c r="E124" s="84"/>
      <c r="F124" s="84"/>
      <c r="G124" s="88"/>
      <c r="H124" s="84"/>
      <c r="I124" s="87"/>
    </row>
    <row r="125" spans="2:9" x14ac:dyDescent="0.2">
      <c r="B125" s="78">
        <v>43435</v>
      </c>
      <c r="C125" s="76" t="s">
        <v>116</v>
      </c>
      <c r="D125" s="73"/>
      <c r="E125" s="73"/>
      <c r="F125" s="73"/>
      <c r="G125" s="42"/>
      <c r="H125" s="73"/>
      <c r="I125" s="9">
        <f t="shared" si="1"/>
        <v>0</v>
      </c>
    </row>
    <row r="126" spans="2:9" x14ac:dyDescent="0.2">
      <c r="B126" s="81"/>
      <c r="C126" s="76" t="s">
        <v>101</v>
      </c>
      <c r="D126" s="73"/>
      <c r="E126" s="73"/>
      <c r="F126" s="73"/>
      <c r="G126" s="42"/>
      <c r="H126" s="73"/>
      <c r="I126" s="9">
        <f t="shared" si="1"/>
        <v>0</v>
      </c>
    </row>
    <row r="127" spans="2:9" x14ac:dyDescent="0.2">
      <c r="B127" s="81"/>
      <c r="C127" s="76" t="s">
        <v>102</v>
      </c>
      <c r="D127" s="73"/>
      <c r="E127" s="73"/>
      <c r="F127" s="73"/>
      <c r="G127" s="42"/>
      <c r="H127" s="73"/>
      <c r="I127" s="9">
        <f t="shared" si="1"/>
        <v>0</v>
      </c>
    </row>
    <row r="128" spans="2:9" x14ac:dyDescent="0.2">
      <c r="B128" s="81"/>
      <c r="C128" s="76" t="s">
        <v>95</v>
      </c>
      <c r="D128" s="73"/>
      <c r="E128" s="73"/>
      <c r="F128" s="73"/>
      <c r="G128" s="42"/>
      <c r="H128" s="73"/>
      <c r="I128" s="9">
        <f t="shared" si="1"/>
        <v>0</v>
      </c>
    </row>
    <row r="129" spans="2:9" x14ac:dyDescent="0.2">
      <c r="B129" s="81"/>
      <c r="C129" s="76" t="s">
        <v>96</v>
      </c>
      <c r="D129" s="73"/>
      <c r="E129" s="73"/>
      <c r="F129" s="73"/>
      <c r="G129" s="42"/>
      <c r="H129" s="73"/>
      <c r="I129" s="9">
        <f t="shared" si="1"/>
        <v>0</v>
      </c>
    </row>
    <row r="130" spans="2:9" x14ac:dyDescent="0.2">
      <c r="B130" s="81"/>
      <c r="C130" s="76" t="s">
        <v>97</v>
      </c>
      <c r="D130" s="73"/>
      <c r="E130" s="73"/>
      <c r="F130" s="73"/>
      <c r="G130" s="42"/>
      <c r="H130" s="73"/>
      <c r="I130" s="9">
        <f t="shared" si="1"/>
        <v>0</v>
      </c>
    </row>
    <row r="131" spans="2:9" x14ac:dyDescent="0.2">
      <c r="B131" s="81"/>
      <c r="C131" s="76" t="s">
        <v>98</v>
      </c>
      <c r="D131" s="73"/>
      <c r="E131" s="73"/>
      <c r="F131" s="73"/>
      <c r="G131" s="42"/>
      <c r="H131" s="73"/>
      <c r="I131" s="9">
        <f t="shared" si="1"/>
        <v>0</v>
      </c>
    </row>
    <row r="132" spans="2:9" x14ac:dyDescent="0.2">
      <c r="B132" s="81"/>
      <c r="C132" s="76" t="s">
        <v>103</v>
      </c>
      <c r="D132" s="73"/>
      <c r="E132" s="73"/>
      <c r="F132" s="73"/>
      <c r="G132" s="42"/>
      <c r="H132" s="73"/>
      <c r="I132" s="9">
        <f t="shared" si="1"/>
        <v>0</v>
      </c>
    </row>
    <row r="133" spans="2:9" x14ac:dyDescent="0.2">
      <c r="B133" s="81"/>
      <c r="C133" s="76" t="s">
        <v>104</v>
      </c>
      <c r="D133" s="73"/>
      <c r="E133" s="73"/>
      <c r="F133" s="73"/>
      <c r="G133" s="42"/>
      <c r="H133" s="73"/>
      <c r="I133" s="9">
        <f t="shared" ref="I133:I134" si="2">E133-G133</f>
        <v>0</v>
      </c>
    </row>
    <row r="134" spans="2:9" x14ac:dyDescent="0.2">
      <c r="B134" s="82"/>
      <c r="C134" s="76" t="s">
        <v>99</v>
      </c>
      <c r="D134" s="73"/>
      <c r="E134" s="73"/>
      <c r="F134" s="73"/>
      <c r="G134" s="42"/>
      <c r="H134" s="73"/>
      <c r="I134" s="9">
        <f t="shared" si="2"/>
        <v>0</v>
      </c>
    </row>
    <row r="135" spans="2:9" x14ac:dyDescent="0.2">
      <c r="B135" s="85"/>
      <c r="C135" s="84"/>
      <c r="D135" s="84"/>
      <c r="E135" s="84"/>
      <c r="F135" s="84"/>
      <c r="G135" s="88"/>
      <c r="H135" s="84"/>
      <c r="I135" s="87"/>
    </row>
    <row r="136" spans="2:9" x14ac:dyDescent="0.2">
      <c r="B136" s="3"/>
      <c r="C136" s="3"/>
    </row>
    <row r="137" spans="2:9" x14ac:dyDescent="0.2">
      <c r="B137" s="3"/>
      <c r="C137" s="3"/>
    </row>
    <row r="138" spans="2:9" x14ac:dyDescent="0.2">
      <c r="B138" s="3"/>
      <c r="C138" s="3"/>
    </row>
    <row r="139" spans="2:9" x14ac:dyDescent="0.2">
      <c r="B139" s="3"/>
      <c r="C139" s="3"/>
    </row>
    <row r="140" spans="2:9" x14ac:dyDescent="0.2">
      <c r="B140" s="3"/>
      <c r="C140" s="3"/>
    </row>
    <row r="141" spans="2:9" x14ac:dyDescent="0.2">
      <c r="B141" s="3"/>
      <c r="C141" s="3"/>
    </row>
    <row r="142" spans="2:9" x14ac:dyDescent="0.2">
      <c r="B142" s="3"/>
      <c r="C142" s="3"/>
    </row>
    <row r="143" spans="2:9" x14ac:dyDescent="0.2">
      <c r="B143" s="3"/>
      <c r="C143" s="3"/>
    </row>
    <row r="144" spans="2:9" x14ac:dyDescent="0.2">
      <c r="B144" s="3"/>
      <c r="C144" s="3"/>
    </row>
    <row r="145" spans="2:3" x14ac:dyDescent="0.2">
      <c r="B145" s="1"/>
      <c r="C145" s="1"/>
    </row>
    <row r="146" spans="2:3" x14ac:dyDescent="0.2">
      <c r="B146" s="75"/>
      <c r="C146" s="3"/>
    </row>
    <row r="147" spans="2:3" x14ac:dyDescent="0.2">
      <c r="B147" s="1"/>
      <c r="C147" s="3"/>
    </row>
    <row r="148" spans="2:3" x14ac:dyDescent="0.2">
      <c r="B148" s="1"/>
      <c r="C148" s="3"/>
    </row>
    <row r="149" spans="2:3" x14ac:dyDescent="0.2">
      <c r="B149" s="1"/>
      <c r="C149" s="3"/>
    </row>
    <row r="150" spans="2:3" x14ac:dyDescent="0.2">
      <c r="B150" s="1"/>
      <c r="C150" s="3"/>
    </row>
    <row r="151" spans="2:3" x14ac:dyDescent="0.2">
      <c r="B151" s="1"/>
      <c r="C151" s="3"/>
    </row>
    <row r="152" spans="2:3" x14ac:dyDescent="0.2">
      <c r="B152" s="1"/>
      <c r="C152" s="3"/>
    </row>
    <row r="153" spans="2:3" x14ac:dyDescent="0.2">
      <c r="B153" s="1"/>
      <c r="C153" s="3"/>
    </row>
    <row r="154" spans="2:3" x14ac:dyDescent="0.2">
      <c r="B154" s="1"/>
      <c r="C154" s="3"/>
    </row>
    <row r="155" spans="2:3" x14ac:dyDescent="0.2">
      <c r="B155" s="1"/>
      <c r="C155" s="3"/>
    </row>
    <row r="156" spans="2:3" x14ac:dyDescent="0.2">
      <c r="B156" s="75"/>
      <c r="C156" s="3"/>
    </row>
    <row r="157" spans="2:3" x14ac:dyDescent="0.2">
      <c r="B157" s="3"/>
      <c r="C157" s="3"/>
    </row>
    <row r="158" spans="2:3" x14ac:dyDescent="0.2">
      <c r="B158" s="3"/>
      <c r="C158" s="3"/>
    </row>
    <row r="159" spans="2:3" x14ac:dyDescent="0.2">
      <c r="B159" s="3"/>
      <c r="C159" s="3"/>
    </row>
    <row r="160" spans="2:3" x14ac:dyDescent="0.2">
      <c r="B160" s="3"/>
      <c r="C160" s="3"/>
    </row>
    <row r="161" spans="2:3" x14ac:dyDescent="0.2">
      <c r="B161" s="3"/>
      <c r="C161" s="3"/>
    </row>
    <row r="162" spans="2:3" x14ac:dyDescent="0.2">
      <c r="B162" s="3"/>
      <c r="C162" s="3"/>
    </row>
    <row r="163" spans="2:3" x14ac:dyDescent="0.2">
      <c r="B163" s="3"/>
      <c r="C163" s="3"/>
    </row>
    <row r="164" spans="2:3" x14ac:dyDescent="0.2">
      <c r="B164" s="3"/>
      <c r="C164" s="3"/>
    </row>
    <row r="165" spans="2:3" x14ac:dyDescent="0.2">
      <c r="B165" s="3"/>
      <c r="C165" s="3"/>
    </row>
    <row r="166" spans="2:3" x14ac:dyDescent="0.2">
      <c r="B166" s="1"/>
      <c r="C166" s="1"/>
    </row>
    <row r="167" spans="2:3" x14ac:dyDescent="0.2">
      <c r="B167" s="75"/>
      <c r="C167" s="3"/>
    </row>
    <row r="168" spans="2:3" x14ac:dyDescent="0.2">
      <c r="B168" s="1"/>
      <c r="C168" s="3"/>
    </row>
    <row r="169" spans="2:3" x14ac:dyDescent="0.2">
      <c r="B169" s="1"/>
      <c r="C169" s="3"/>
    </row>
    <row r="170" spans="2:3" x14ac:dyDescent="0.2">
      <c r="B170" s="1"/>
      <c r="C170" s="3"/>
    </row>
    <row r="171" spans="2:3" x14ac:dyDescent="0.2">
      <c r="B171" s="1"/>
      <c r="C171" s="3"/>
    </row>
    <row r="172" spans="2:3" x14ac:dyDescent="0.2">
      <c r="B172" s="1"/>
      <c r="C172" s="3"/>
    </row>
    <row r="173" spans="2:3" x14ac:dyDescent="0.2">
      <c r="B173" s="1"/>
      <c r="C173" s="3"/>
    </row>
    <row r="174" spans="2:3" x14ac:dyDescent="0.2">
      <c r="B174" s="1"/>
      <c r="C174" s="3"/>
    </row>
    <row r="175" spans="2:3" x14ac:dyDescent="0.2">
      <c r="B175" s="1"/>
      <c r="C175" s="3"/>
    </row>
    <row r="176" spans="2:3" x14ac:dyDescent="0.2">
      <c r="B176" s="1"/>
      <c r="C176" s="3"/>
    </row>
    <row r="177" spans="2:3" x14ac:dyDescent="0.2">
      <c r="B177" s="75"/>
      <c r="C177" s="3"/>
    </row>
    <row r="178" spans="2:3" x14ac:dyDescent="0.2">
      <c r="B178" s="3"/>
      <c r="C178" s="3"/>
    </row>
    <row r="179" spans="2:3" x14ac:dyDescent="0.2">
      <c r="B179" s="3"/>
      <c r="C179" s="3"/>
    </row>
    <row r="180" spans="2:3" x14ac:dyDescent="0.2">
      <c r="B180" s="3"/>
      <c r="C180" s="3"/>
    </row>
    <row r="181" spans="2:3" x14ac:dyDescent="0.2">
      <c r="B181" s="3"/>
      <c r="C181" s="3"/>
    </row>
    <row r="182" spans="2:3" x14ac:dyDescent="0.2">
      <c r="B182" s="3"/>
      <c r="C182" s="3"/>
    </row>
    <row r="183" spans="2:3" x14ac:dyDescent="0.2">
      <c r="B183" s="3"/>
      <c r="C183" s="3"/>
    </row>
    <row r="184" spans="2:3" x14ac:dyDescent="0.2">
      <c r="B184" s="3"/>
      <c r="C184" s="3"/>
    </row>
    <row r="185" spans="2:3" x14ac:dyDescent="0.2">
      <c r="B185" s="3"/>
      <c r="C185" s="3"/>
    </row>
    <row r="186" spans="2:3" x14ac:dyDescent="0.2">
      <c r="B186" s="3"/>
      <c r="C186" s="3"/>
    </row>
    <row r="187" spans="2:3" x14ac:dyDescent="0.2">
      <c r="B187" s="1"/>
      <c r="C187" s="1"/>
    </row>
    <row r="188" spans="2:3" x14ac:dyDescent="0.2">
      <c r="B188" s="75"/>
      <c r="C188" s="3"/>
    </row>
    <row r="189" spans="2:3" x14ac:dyDescent="0.2">
      <c r="B189" s="1"/>
      <c r="C189" s="3"/>
    </row>
    <row r="190" spans="2:3" x14ac:dyDescent="0.2">
      <c r="B190" s="1"/>
      <c r="C190" s="3"/>
    </row>
    <row r="191" spans="2:3" x14ac:dyDescent="0.2">
      <c r="B191" s="1"/>
      <c r="C191" s="3"/>
    </row>
    <row r="192" spans="2:3" x14ac:dyDescent="0.2">
      <c r="B192" s="1"/>
      <c r="C192" s="3"/>
    </row>
    <row r="193" spans="2:3" x14ac:dyDescent="0.2">
      <c r="B193" s="1"/>
      <c r="C193" s="3"/>
    </row>
    <row r="194" spans="2:3" x14ac:dyDescent="0.2">
      <c r="B194" s="1"/>
      <c r="C194" s="3"/>
    </row>
    <row r="195" spans="2:3" x14ac:dyDescent="0.2">
      <c r="B195" s="1"/>
      <c r="C195" s="3"/>
    </row>
    <row r="196" spans="2:3" x14ac:dyDescent="0.2">
      <c r="B196" s="1"/>
      <c r="C196" s="3"/>
    </row>
    <row r="197" spans="2:3" x14ac:dyDescent="0.2">
      <c r="B197" s="1"/>
      <c r="C197" s="3"/>
    </row>
    <row r="198" spans="2:3" x14ac:dyDescent="0.2">
      <c r="B198" s="75"/>
      <c r="C198" s="3"/>
    </row>
    <row r="199" spans="2:3" x14ac:dyDescent="0.2">
      <c r="B199" s="3"/>
      <c r="C199" s="3"/>
    </row>
    <row r="200" spans="2:3" x14ac:dyDescent="0.2">
      <c r="B200" s="3"/>
      <c r="C200" s="3"/>
    </row>
    <row r="201" spans="2:3" x14ac:dyDescent="0.2">
      <c r="B201" s="3"/>
      <c r="C201" s="3"/>
    </row>
    <row r="202" spans="2:3" x14ac:dyDescent="0.2">
      <c r="B202" s="3"/>
      <c r="C202" s="3"/>
    </row>
    <row r="203" spans="2:3" x14ac:dyDescent="0.2">
      <c r="B203" s="3"/>
      <c r="C203" s="3"/>
    </row>
    <row r="204" spans="2:3" x14ac:dyDescent="0.2">
      <c r="B204" s="3"/>
      <c r="C204" s="3"/>
    </row>
    <row r="205" spans="2:3" x14ac:dyDescent="0.2">
      <c r="B205" s="3"/>
      <c r="C205" s="3"/>
    </row>
    <row r="206" spans="2:3" x14ac:dyDescent="0.2">
      <c r="B206" s="3"/>
      <c r="C206" s="3"/>
    </row>
    <row r="207" spans="2:3" x14ac:dyDescent="0.2">
      <c r="B207" s="3"/>
      <c r="C207" s="3"/>
    </row>
    <row r="208" spans="2:3" x14ac:dyDescent="0.2">
      <c r="B208" s="1"/>
      <c r="C208" s="1"/>
    </row>
    <row r="209" spans="2:3" x14ac:dyDescent="0.2">
      <c r="B209" s="75"/>
      <c r="C209" s="3"/>
    </row>
    <row r="210" spans="2:3" x14ac:dyDescent="0.2">
      <c r="B210" s="1"/>
      <c r="C210" s="3"/>
    </row>
    <row r="211" spans="2:3" x14ac:dyDescent="0.2">
      <c r="B211" s="1"/>
      <c r="C211" s="3"/>
    </row>
    <row r="212" spans="2:3" x14ac:dyDescent="0.2">
      <c r="B212" s="1"/>
      <c r="C212" s="3"/>
    </row>
    <row r="213" spans="2:3" x14ac:dyDescent="0.2">
      <c r="B213" s="1"/>
      <c r="C213" s="3"/>
    </row>
    <row r="214" spans="2:3" x14ac:dyDescent="0.2">
      <c r="B214" s="1"/>
      <c r="C214" s="3"/>
    </row>
    <row r="215" spans="2:3" x14ac:dyDescent="0.2">
      <c r="B215" s="1"/>
      <c r="C215" s="3"/>
    </row>
    <row r="216" spans="2:3" x14ac:dyDescent="0.2">
      <c r="B216" s="1"/>
      <c r="C216" s="3"/>
    </row>
    <row r="217" spans="2:3" x14ac:dyDescent="0.2">
      <c r="B217" s="1"/>
      <c r="C217" s="3"/>
    </row>
    <row r="218" spans="2:3" x14ac:dyDescent="0.2">
      <c r="B218" s="1"/>
      <c r="C218" s="3"/>
    </row>
    <row r="219" spans="2:3" x14ac:dyDescent="0.2">
      <c r="B219" s="75"/>
      <c r="C219" s="3"/>
    </row>
    <row r="220" spans="2:3" x14ac:dyDescent="0.2">
      <c r="B220" s="3"/>
      <c r="C220" s="3"/>
    </row>
    <row r="221" spans="2:3" x14ac:dyDescent="0.2">
      <c r="B221" s="3"/>
      <c r="C221" s="3"/>
    </row>
    <row r="222" spans="2:3" x14ac:dyDescent="0.2">
      <c r="B222" s="3"/>
      <c r="C222" s="3"/>
    </row>
    <row r="223" spans="2:3" x14ac:dyDescent="0.2">
      <c r="B223" s="3"/>
      <c r="C223" s="3"/>
    </row>
    <row r="224" spans="2:3" x14ac:dyDescent="0.2">
      <c r="B224" s="3"/>
      <c r="C224" s="3"/>
    </row>
    <row r="225" spans="2:3" x14ac:dyDescent="0.2">
      <c r="B225" s="3"/>
      <c r="C225" s="3"/>
    </row>
    <row r="226" spans="2:3" x14ac:dyDescent="0.2">
      <c r="B226" s="3"/>
      <c r="C226" s="3"/>
    </row>
    <row r="227" spans="2:3" x14ac:dyDescent="0.2">
      <c r="B227" s="3"/>
      <c r="C227" s="3"/>
    </row>
    <row r="228" spans="2:3" x14ac:dyDescent="0.2">
      <c r="B228" s="3"/>
      <c r="C228" s="3"/>
    </row>
    <row r="229" spans="2:3" x14ac:dyDescent="0.2">
      <c r="B229" s="1"/>
      <c r="C229" s="1"/>
    </row>
    <row r="230" spans="2:3" x14ac:dyDescent="0.2">
      <c r="B230" s="75"/>
      <c r="C230" s="3"/>
    </row>
    <row r="231" spans="2:3" x14ac:dyDescent="0.2">
      <c r="B231" s="1"/>
      <c r="C231" s="3"/>
    </row>
    <row r="232" spans="2:3" x14ac:dyDescent="0.2">
      <c r="B232" s="1"/>
      <c r="C232" s="3"/>
    </row>
    <row r="233" spans="2:3" x14ac:dyDescent="0.2">
      <c r="B233" s="1"/>
      <c r="C233" s="3"/>
    </row>
    <row r="234" spans="2:3" x14ac:dyDescent="0.2">
      <c r="B234" s="1"/>
      <c r="C234" s="3"/>
    </row>
    <row r="235" spans="2:3" x14ac:dyDescent="0.2">
      <c r="B235" s="1"/>
      <c r="C235" s="3"/>
    </row>
    <row r="236" spans="2:3" x14ac:dyDescent="0.2">
      <c r="B236" s="1"/>
      <c r="C236" s="3"/>
    </row>
    <row r="237" spans="2:3" x14ac:dyDescent="0.2">
      <c r="B237" s="1"/>
      <c r="C237" s="3"/>
    </row>
    <row r="238" spans="2:3" x14ac:dyDescent="0.2">
      <c r="B238" s="1"/>
      <c r="C238" s="3"/>
    </row>
    <row r="239" spans="2:3" x14ac:dyDescent="0.2">
      <c r="B239" s="1"/>
      <c r="C239" s="3"/>
    </row>
    <row r="240" spans="2:3" x14ac:dyDescent="0.2">
      <c r="B240" s="75"/>
      <c r="C240" s="3"/>
    </row>
    <row r="241" spans="2:3" x14ac:dyDescent="0.2">
      <c r="B241" s="3"/>
      <c r="C241" s="3"/>
    </row>
    <row r="242" spans="2:3" x14ac:dyDescent="0.2">
      <c r="B242" s="3"/>
      <c r="C242" s="3"/>
    </row>
    <row r="243" spans="2:3" x14ac:dyDescent="0.2">
      <c r="B243" s="3"/>
      <c r="C243" s="3"/>
    </row>
    <row r="244" spans="2:3" x14ac:dyDescent="0.2">
      <c r="B244" s="3"/>
      <c r="C244" s="3"/>
    </row>
    <row r="245" spans="2:3" x14ac:dyDescent="0.2">
      <c r="B245" s="3"/>
      <c r="C245" s="3"/>
    </row>
    <row r="246" spans="2:3" x14ac:dyDescent="0.2">
      <c r="B246" s="3"/>
      <c r="C246" s="3"/>
    </row>
    <row r="247" spans="2:3" x14ac:dyDescent="0.2">
      <c r="B247" s="3"/>
      <c r="C247" s="3"/>
    </row>
    <row r="248" spans="2:3" x14ac:dyDescent="0.2">
      <c r="B248" s="3"/>
      <c r="C248" s="3"/>
    </row>
    <row r="249" spans="2:3" x14ac:dyDescent="0.2">
      <c r="B249" s="3"/>
      <c r="C249" s="3"/>
    </row>
    <row r="250" spans="2:3" x14ac:dyDescent="0.2">
      <c r="B250" s="1"/>
      <c r="C250" s="1"/>
    </row>
    <row r="251" spans="2:3" x14ac:dyDescent="0.2">
      <c r="B251" s="75"/>
      <c r="C251" s="3"/>
    </row>
    <row r="252" spans="2:3" x14ac:dyDescent="0.2">
      <c r="B252" s="1"/>
      <c r="C252" s="3"/>
    </row>
    <row r="253" spans="2:3" x14ac:dyDescent="0.2">
      <c r="B253" s="1"/>
      <c r="C253" s="3"/>
    </row>
    <row r="254" spans="2:3" x14ac:dyDescent="0.2">
      <c r="B254" s="1"/>
      <c r="C254" s="3"/>
    </row>
    <row r="255" spans="2:3" x14ac:dyDescent="0.2">
      <c r="B255" s="1"/>
      <c r="C255" s="3"/>
    </row>
    <row r="256" spans="2:3" x14ac:dyDescent="0.2">
      <c r="B256" s="1"/>
      <c r="C256" s="3"/>
    </row>
    <row r="257" spans="2:3" x14ac:dyDescent="0.2">
      <c r="B257" s="1"/>
      <c r="C257" s="3"/>
    </row>
    <row r="258" spans="2:3" x14ac:dyDescent="0.2">
      <c r="B258" s="1"/>
      <c r="C258" s="3"/>
    </row>
    <row r="259" spans="2:3" x14ac:dyDescent="0.2">
      <c r="B259" s="1"/>
      <c r="C259" s="3"/>
    </row>
    <row r="260" spans="2:3" x14ac:dyDescent="0.2">
      <c r="B260" s="1"/>
      <c r="C260" s="3"/>
    </row>
    <row r="261" spans="2:3" x14ac:dyDescent="0.2">
      <c r="B261" s="75"/>
      <c r="C261" s="3"/>
    </row>
    <row r="262" spans="2:3" x14ac:dyDescent="0.2">
      <c r="B262" s="3"/>
      <c r="C262" s="3"/>
    </row>
    <row r="263" spans="2:3" x14ac:dyDescent="0.2">
      <c r="B263" s="3"/>
      <c r="C263" s="3"/>
    </row>
    <row r="264" spans="2:3" x14ac:dyDescent="0.2">
      <c r="B264" s="3"/>
      <c r="C264" s="3"/>
    </row>
    <row r="265" spans="2:3" x14ac:dyDescent="0.2">
      <c r="B265" s="3"/>
      <c r="C265" s="3"/>
    </row>
    <row r="266" spans="2:3" x14ac:dyDescent="0.2">
      <c r="B266" s="3"/>
      <c r="C266" s="3"/>
    </row>
    <row r="267" spans="2:3" x14ac:dyDescent="0.2">
      <c r="B267" s="3"/>
      <c r="C267" s="3"/>
    </row>
    <row r="268" spans="2:3" x14ac:dyDescent="0.2">
      <c r="B268" s="3"/>
      <c r="C268" s="3"/>
    </row>
    <row r="269" spans="2:3" x14ac:dyDescent="0.2">
      <c r="B269" s="3"/>
      <c r="C269" s="3"/>
    </row>
    <row r="270" spans="2:3" x14ac:dyDescent="0.2">
      <c r="B270" s="3"/>
      <c r="C270" s="3"/>
    </row>
    <row r="271" spans="2:3" x14ac:dyDescent="0.2">
      <c r="B271" s="1"/>
      <c r="C271" s="1"/>
    </row>
    <row r="272" spans="2:3" x14ac:dyDescent="0.2">
      <c r="B272" s="75"/>
      <c r="C272" s="3"/>
    </row>
    <row r="273" spans="2:3" x14ac:dyDescent="0.2">
      <c r="B273" s="1"/>
      <c r="C273" s="3"/>
    </row>
    <row r="274" spans="2:3" x14ac:dyDescent="0.2">
      <c r="B274" s="1"/>
      <c r="C274" s="3"/>
    </row>
    <row r="275" spans="2:3" x14ac:dyDescent="0.2">
      <c r="B275" s="1"/>
      <c r="C275" s="3"/>
    </row>
    <row r="276" spans="2:3" x14ac:dyDescent="0.2">
      <c r="B276" s="1"/>
      <c r="C276" s="3"/>
    </row>
    <row r="277" spans="2:3" x14ac:dyDescent="0.2">
      <c r="B277" s="1"/>
      <c r="C277" s="3"/>
    </row>
    <row r="278" spans="2:3" x14ac:dyDescent="0.2">
      <c r="B278" s="1"/>
      <c r="C278" s="3"/>
    </row>
    <row r="279" spans="2:3" x14ac:dyDescent="0.2">
      <c r="B279" s="1"/>
      <c r="C279" s="3"/>
    </row>
    <row r="280" spans="2:3" x14ac:dyDescent="0.2">
      <c r="B280" s="1"/>
      <c r="C280" s="3"/>
    </row>
    <row r="281" spans="2:3" x14ac:dyDescent="0.2">
      <c r="B281" s="1"/>
      <c r="C281" s="3"/>
    </row>
    <row r="282" spans="2:3" x14ac:dyDescent="0.2">
      <c r="B282" s="75"/>
      <c r="C282" s="3"/>
    </row>
    <row r="283" spans="2:3" x14ac:dyDescent="0.2">
      <c r="B283" s="3"/>
      <c r="C283" s="3"/>
    </row>
    <row r="284" spans="2:3" x14ac:dyDescent="0.2">
      <c r="B284" s="3"/>
      <c r="C284" s="3"/>
    </row>
    <row r="285" spans="2:3" x14ac:dyDescent="0.2">
      <c r="B285" s="3"/>
      <c r="C285" s="3"/>
    </row>
    <row r="286" spans="2:3" x14ac:dyDescent="0.2">
      <c r="B286" s="3"/>
      <c r="C286" s="3"/>
    </row>
    <row r="287" spans="2:3" x14ac:dyDescent="0.2">
      <c r="B287" s="3"/>
      <c r="C287" s="3"/>
    </row>
    <row r="288" spans="2:3" x14ac:dyDescent="0.2">
      <c r="B288" s="3"/>
      <c r="C288" s="3"/>
    </row>
    <row r="289" spans="2:3" x14ac:dyDescent="0.2">
      <c r="B289" s="3"/>
      <c r="C289" s="3"/>
    </row>
    <row r="290" spans="2:3" x14ac:dyDescent="0.2">
      <c r="B290" s="3"/>
      <c r="C290" s="3"/>
    </row>
    <row r="291" spans="2:3" x14ac:dyDescent="0.2">
      <c r="B291" s="3"/>
      <c r="C291" s="3"/>
    </row>
    <row r="292" spans="2:3" x14ac:dyDescent="0.2">
      <c r="B292" s="1"/>
      <c r="C292" s="1"/>
    </row>
    <row r="293" spans="2:3" x14ac:dyDescent="0.2">
      <c r="B293" s="75"/>
      <c r="C293" s="3"/>
    </row>
    <row r="294" spans="2:3" x14ac:dyDescent="0.2">
      <c r="B294" s="1"/>
      <c r="C294" s="3"/>
    </row>
    <row r="295" spans="2:3" x14ac:dyDescent="0.2">
      <c r="B295" s="1"/>
      <c r="C295" s="3"/>
    </row>
    <row r="296" spans="2:3" x14ac:dyDescent="0.2">
      <c r="B296" s="1"/>
      <c r="C296" s="3"/>
    </row>
    <row r="297" spans="2:3" x14ac:dyDescent="0.2">
      <c r="B297" s="1"/>
      <c r="C297" s="3"/>
    </row>
    <row r="298" spans="2:3" x14ac:dyDescent="0.2">
      <c r="B298" s="1"/>
      <c r="C298" s="3"/>
    </row>
    <row r="299" spans="2:3" x14ac:dyDescent="0.2">
      <c r="B299" s="1"/>
      <c r="C299" s="3"/>
    </row>
    <row r="300" spans="2:3" x14ac:dyDescent="0.2">
      <c r="B300" s="1"/>
      <c r="C300" s="3"/>
    </row>
    <row r="301" spans="2:3" x14ac:dyDescent="0.2">
      <c r="B301" s="1"/>
      <c r="C301" s="3"/>
    </row>
    <row r="302" spans="2:3" x14ac:dyDescent="0.2">
      <c r="B302" s="1"/>
      <c r="C302" s="3"/>
    </row>
    <row r="303" spans="2:3" x14ac:dyDescent="0.2">
      <c r="B303" s="75"/>
      <c r="C303" s="3"/>
    </row>
    <row r="304" spans="2:3" x14ac:dyDescent="0.2">
      <c r="B304" s="3"/>
      <c r="C304" s="3"/>
    </row>
    <row r="305" spans="2:3" x14ac:dyDescent="0.2">
      <c r="B305" s="3"/>
      <c r="C305" s="3"/>
    </row>
    <row r="306" spans="2:3" x14ac:dyDescent="0.2">
      <c r="B306" s="3"/>
      <c r="C306" s="3"/>
    </row>
    <row r="307" spans="2:3" x14ac:dyDescent="0.2">
      <c r="B307" s="3"/>
      <c r="C307" s="3"/>
    </row>
    <row r="308" spans="2:3" x14ac:dyDescent="0.2">
      <c r="B308" s="3"/>
      <c r="C308" s="3"/>
    </row>
    <row r="309" spans="2:3" x14ac:dyDescent="0.2">
      <c r="B309" s="3"/>
      <c r="C309" s="3"/>
    </row>
    <row r="310" spans="2:3" x14ac:dyDescent="0.2">
      <c r="B310" s="3"/>
      <c r="C310" s="3"/>
    </row>
    <row r="311" spans="2:3" x14ac:dyDescent="0.2">
      <c r="B311" s="3"/>
      <c r="C311" s="3"/>
    </row>
    <row r="312" spans="2:3" x14ac:dyDescent="0.2">
      <c r="B312" s="3"/>
      <c r="C312" s="3"/>
    </row>
    <row r="313" spans="2:3" x14ac:dyDescent="0.2">
      <c r="B313" s="1"/>
      <c r="C313" s="1"/>
    </row>
    <row r="314" spans="2:3" x14ac:dyDescent="0.2">
      <c r="B314" s="75"/>
      <c r="C314" s="3"/>
    </row>
    <row r="315" spans="2:3" x14ac:dyDescent="0.2">
      <c r="B315" s="1"/>
      <c r="C315" s="3"/>
    </row>
    <row r="316" spans="2:3" x14ac:dyDescent="0.2">
      <c r="B316" s="1"/>
      <c r="C316" s="3"/>
    </row>
    <row r="317" spans="2:3" x14ac:dyDescent="0.2">
      <c r="B317" s="1"/>
      <c r="C317" s="3"/>
    </row>
    <row r="318" spans="2:3" x14ac:dyDescent="0.2">
      <c r="B318" s="1"/>
      <c r="C318" s="3"/>
    </row>
    <row r="319" spans="2:3" x14ac:dyDescent="0.2">
      <c r="B319" s="1"/>
      <c r="C319" s="3"/>
    </row>
    <row r="320" spans="2:3" x14ac:dyDescent="0.2">
      <c r="B320" s="1"/>
      <c r="C320" s="3"/>
    </row>
    <row r="321" spans="2:3" x14ac:dyDescent="0.2">
      <c r="B321" s="1"/>
      <c r="C321" s="3"/>
    </row>
    <row r="322" spans="2:3" x14ac:dyDescent="0.2">
      <c r="B322" s="1"/>
      <c r="C322" s="3"/>
    </row>
    <row r="323" spans="2:3" x14ac:dyDescent="0.2">
      <c r="B323" s="1"/>
      <c r="C323" s="3"/>
    </row>
    <row r="324" spans="2:3" x14ac:dyDescent="0.2">
      <c r="B324" s="75"/>
      <c r="C324" s="3"/>
    </row>
    <row r="325" spans="2:3" x14ac:dyDescent="0.2">
      <c r="B325" s="3"/>
      <c r="C325" s="3"/>
    </row>
    <row r="326" spans="2:3" x14ac:dyDescent="0.2">
      <c r="B326" s="3"/>
      <c r="C326" s="3"/>
    </row>
    <row r="327" spans="2:3" x14ac:dyDescent="0.2">
      <c r="B327" s="3"/>
      <c r="C327" s="3"/>
    </row>
    <row r="328" spans="2:3" x14ac:dyDescent="0.2">
      <c r="B328" s="3"/>
      <c r="C328" s="3"/>
    </row>
    <row r="329" spans="2:3" x14ac:dyDescent="0.2">
      <c r="B329" s="3"/>
      <c r="C329" s="3"/>
    </row>
    <row r="330" spans="2:3" x14ac:dyDescent="0.2">
      <c r="B330" s="3"/>
      <c r="C330" s="3"/>
    </row>
    <row r="331" spans="2:3" x14ac:dyDescent="0.2">
      <c r="B331" s="3"/>
      <c r="C331" s="3"/>
    </row>
    <row r="332" spans="2:3" x14ac:dyDescent="0.2">
      <c r="B332" s="3"/>
      <c r="C332" s="3"/>
    </row>
    <row r="333" spans="2:3" x14ac:dyDescent="0.2">
      <c r="B333" s="3"/>
      <c r="C333" s="3"/>
    </row>
    <row r="334" spans="2:3" x14ac:dyDescent="0.2">
      <c r="B334" s="1"/>
      <c r="C334" s="1"/>
    </row>
    <row r="335" spans="2:3" x14ac:dyDescent="0.2">
      <c r="B335" s="75"/>
      <c r="C335" s="3"/>
    </row>
    <row r="336" spans="2:3" x14ac:dyDescent="0.2">
      <c r="B336" s="1"/>
      <c r="C336" s="3"/>
    </row>
    <row r="337" spans="2:3" x14ac:dyDescent="0.2">
      <c r="B337" s="1"/>
      <c r="C337" s="3"/>
    </row>
    <row r="338" spans="2:3" x14ac:dyDescent="0.2">
      <c r="B338" s="1"/>
      <c r="C33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35"/>
  <sheetViews>
    <sheetView workbookViewId="0">
      <selection activeCell="K10" sqref="K10"/>
    </sheetView>
  </sheetViews>
  <sheetFormatPr defaultRowHeight="15" x14ac:dyDescent="0.2"/>
  <cols>
    <col min="3" max="3" width="19.90625" customWidth="1"/>
    <col min="4" max="4" width="15.6015625" customWidth="1"/>
    <col min="5" max="5" width="18.83203125" customWidth="1"/>
    <col min="6" max="6" width="30.40234375" customWidth="1"/>
  </cols>
  <sheetData>
    <row r="1" spans="2:6" s="1" customFormat="1" x14ac:dyDescent="0.2"/>
    <row r="2" spans="2:6" x14ac:dyDescent="0.2">
      <c r="C2" s="3" t="s">
        <v>172</v>
      </c>
    </row>
    <row r="3" spans="2:6" ht="27.75" x14ac:dyDescent="0.2">
      <c r="C3" s="73" t="s">
        <v>171</v>
      </c>
      <c r="D3" s="73" t="s">
        <v>173</v>
      </c>
      <c r="E3" s="156" t="s">
        <v>174</v>
      </c>
      <c r="F3" s="171" t="s">
        <v>175</v>
      </c>
    </row>
    <row r="4" spans="2:6" x14ac:dyDescent="0.2">
      <c r="B4" s="39">
        <v>43252</v>
      </c>
      <c r="C4" s="72">
        <f>'ACCOUNTS - BRANCH BALANCES'!C4</f>
        <v>0</v>
      </c>
      <c r="D4" s="72">
        <f>'Purchases -Airtime Department  '!P5</f>
        <v>0</v>
      </c>
      <c r="E4" s="170"/>
      <c r="F4" s="73"/>
    </row>
    <row r="5" spans="2:6" x14ac:dyDescent="0.2">
      <c r="B5" s="39">
        <v>43253</v>
      </c>
      <c r="C5" s="72">
        <f>'ACCOUNTS - BRANCH BALANCES'!C5</f>
        <v>0</v>
      </c>
      <c r="D5" s="72">
        <f>'Purchases -Airtime Department  '!P6</f>
        <v>0</v>
      </c>
      <c r="E5" s="72">
        <f>C5-C4</f>
        <v>0</v>
      </c>
      <c r="F5" s="73"/>
    </row>
    <row r="6" spans="2:6" x14ac:dyDescent="0.2">
      <c r="B6" s="39">
        <v>43254</v>
      </c>
      <c r="C6" s="72">
        <f>'ACCOUNTS - BRANCH BALANCES'!C6</f>
        <v>0</v>
      </c>
      <c r="D6" s="72">
        <f>'Purchases -Airtime Department  '!P7</f>
        <v>0</v>
      </c>
      <c r="E6" s="72">
        <f>C6-C5</f>
        <v>0</v>
      </c>
      <c r="F6" s="73"/>
    </row>
    <row r="7" spans="2:6" x14ac:dyDescent="0.2">
      <c r="B7" s="39">
        <v>43255</v>
      </c>
      <c r="C7" s="72">
        <f>'ACCOUNTS - BRANCH BALANCES'!C7</f>
        <v>0</v>
      </c>
      <c r="D7" s="72">
        <f>'Purchases -Airtime Department  '!P8</f>
        <v>0</v>
      </c>
      <c r="E7" s="72">
        <f t="shared" ref="E7:E33" si="0">C7-C6</f>
        <v>0</v>
      </c>
      <c r="F7" s="73"/>
    </row>
    <row r="8" spans="2:6" x14ac:dyDescent="0.2">
      <c r="B8" s="39">
        <v>43256</v>
      </c>
      <c r="C8" s="72">
        <f>'ACCOUNTS - BRANCH BALANCES'!C8</f>
        <v>0</v>
      </c>
      <c r="D8" s="72">
        <f>'Purchases -Airtime Department  '!P9</f>
        <v>0</v>
      </c>
      <c r="E8" s="72">
        <f t="shared" si="0"/>
        <v>0</v>
      </c>
      <c r="F8" s="73"/>
    </row>
    <row r="9" spans="2:6" x14ac:dyDescent="0.2">
      <c r="B9" s="39">
        <v>43257</v>
      </c>
      <c r="C9" s="72">
        <f>'ACCOUNTS - BRANCH BALANCES'!C9</f>
        <v>0</v>
      </c>
      <c r="D9" s="72">
        <f>'Purchases -Airtime Department  '!P10</f>
        <v>0</v>
      </c>
      <c r="E9" s="72">
        <f t="shared" si="0"/>
        <v>0</v>
      </c>
      <c r="F9" s="73"/>
    </row>
    <row r="10" spans="2:6" x14ac:dyDescent="0.2">
      <c r="B10" s="39">
        <v>43258</v>
      </c>
      <c r="C10" s="72">
        <f>'ACCOUNTS - BRANCH BALANCES'!C10</f>
        <v>0</v>
      </c>
      <c r="D10" s="72">
        <f>'Purchases -Airtime Department  '!P11</f>
        <v>0</v>
      </c>
      <c r="E10" s="72">
        <f t="shared" si="0"/>
        <v>0</v>
      </c>
      <c r="F10" s="73"/>
    </row>
    <row r="11" spans="2:6" x14ac:dyDescent="0.2">
      <c r="B11" s="39">
        <v>43259</v>
      </c>
      <c r="C11" s="72">
        <f>'ACCOUNTS - BRANCH BALANCES'!C11</f>
        <v>0</v>
      </c>
      <c r="D11" s="72">
        <f>'Purchases -Airtime Department  '!P12</f>
        <v>0</v>
      </c>
      <c r="E11" s="72">
        <f t="shared" si="0"/>
        <v>0</v>
      </c>
      <c r="F11" s="73"/>
    </row>
    <row r="12" spans="2:6" x14ac:dyDescent="0.2">
      <c r="B12" s="39">
        <v>43260</v>
      </c>
      <c r="C12" s="72">
        <f>'ACCOUNTS - BRANCH BALANCES'!C12</f>
        <v>0</v>
      </c>
      <c r="D12" s="72">
        <f>'Purchases -Airtime Department  '!P13</f>
        <v>0</v>
      </c>
      <c r="E12" s="72">
        <f t="shared" si="0"/>
        <v>0</v>
      </c>
      <c r="F12" s="73"/>
    </row>
    <row r="13" spans="2:6" x14ac:dyDescent="0.2">
      <c r="B13" s="39">
        <v>43261</v>
      </c>
      <c r="C13" s="72">
        <f>'ACCOUNTS - BRANCH BALANCES'!C13</f>
        <v>0</v>
      </c>
      <c r="D13" s="72">
        <f>'Purchases -Airtime Department  '!P14</f>
        <v>0</v>
      </c>
      <c r="E13" s="72">
        <f t="shared" si="0"/>
        <v>0</v>
      </c>
      <c r="F13" s="73"/>
    </row>
    <row r="14" spans="2:6" x14ac:dyDescent="0.2">
      <c r="B14" s="39">
        <v>43262</v>
      </c>
      <c r="C14" s="72">
        <f>'ACCOUNTS - BRANCH BALANCES'!C14</f>
        <v>0</v>
      </c>
      <c r="D14" s="72">
        <f>'Purchases -Airtime Department  '!P15</f>
        <v>0</v>
      </c>
      <c r="E14" s="72">
        <f t="shared" si="0"/>
        <v>0</v>
      </c>
      <c r="F14" s="73"/>
    </row>
    <row r="15" spans="2:6" x14ac:dyDescent="0.2">
      <c r="B15" s="39">
        <v>43263</v>
      </c>
      <c r="C15" s="72">
        <f>'ACCOUNTS - BRANCH BALANCES'!C15</f>
        <v>0</v>
      </c>
      <c r="D15" s="72">
        <f>'Purchases -Airtime Department  '!P16</f>
        <v>0</v>
      </c>
      <c r="E15" s="72">
        <f t="shared" si="0"/>
        <v>0</v>
      </c>
      <c r="F15" s="73"/>
    </row>
    <row r="16" spans="2:6" x14ac:dyDescent="0.2">
      <c r="B16" s="39">
        <v>43264</v>
      </c>
      <c r="C16" s="72">
        <f>'ACCOUNTS - BRANCH BALANCES'!C16</f>
        <v>0</v>
      </c>
      <c r="D16" s="72">
        <f>'Purchases -Airtime Department  '!P17</f>
        <v>0</v>
      </c>
      <c r="E16" s="72">
        <f t="shared" si="0"/>
        <v>0</v>
      </c>
      <c r="F16" s="73"/>
    </row>
    <row r="17" spans="2:6" x14ac:dyDescent="0.2">
      <c r="B17" s="39">
        <v>43265</v>
      </c>
      <c r="C17" s="72">
        <f>'ACCOUNTS - BRANCH BALANCES'!C17</f>
        <v>0</v>
      </c>
      <c r="D17" s="72">
        <f>'Purchases -Airtime Department  '!P18</f>
        <v>0</v>
      </c>
      <c r="E17" s="72">
        <f t="shared" si="0"/>
        <v>0</v>
      </c>
      <c r="F17" s="73"/>
    </row>
    <row r="18" spans="2:6" x14ac:dyDescent="0.2">
      <c r="B18" s="39">
        <v>43266</v>
      </c>
      <c r="C18" s="72">
        <f>'ACCOUNTS - BRANCH BALANCES'!C18</f>
        <v>0</v>
      </c>
      <c r="D18" s="72">
        <f>'Purchases -Airtime Department  '!P19</f>
        <v>0</v>
      </c>
      <c r="E18" s="72">
        <f t="shared" si="0"/>
        <v>0</v>
      </c>
      <c r="F18" s="73"/>
    </row>
    <row r="19" spans="2:6" x14ac:dyDescent="0.2">
      <c r="B19" s="39">
        <v>43267</v>
      </c>
      <c r="C19" s="72">
        <f>'ACCOUNTS - BRANCH BALANCES'!C19</f>
        <v>0</v>
      </c>
      <c r="D19" s="72">
        <f>'Purchases -Airtime Department  '!P20</f>
        <v>0</v>
      </c>
      <c r="E19" s="72">
        <f t="shared" si="0"/>
        <v>0</v>
      </c>
      <c r="F19" s="73"/>
    </row>
    <row r="20" spans="2:6" x14ac:dyDescent="0.2">
      <c r="B20" s="39">
        <v>43268</v>
      </c>
      <c r="C20" s="72">
        <f>'ACCOUNTS - BRANCH BALANCES'!C20</f>
        <v>0</v>
      </c>
      <c r="D20" s="72">
        <f>'Purchases -Airtime Department  '!P21</f>
        <v>0</v>
      </c>
      <c r="E20" s="72">
        <f t="shared" si="0"/>
        <v>0</v>
      </c>
      <c r="F20" s="73"/>
    </row>
    <row r="21" spans="2:6" x14ac:dyDescent="0.2">
      <c r="B21" s="39">
        <v>43269</v>
      </c>
      <c r="C21" s="72">
        <f>'ACCOUNTS - BRANCH BALANCES'!C21</f>
        <v>0</v>
      </c>
      <c r="D21" s="72">
        <f>'Purchases -Airtime Department  '!P22</f>
        <v>0</v>
      </c>
      <c r="E21" s="72">
        <f t="shared" si="0"/>
        <v>0</v>
      </c>
      <c r="F21" s="73"/>
    </row>
    <row r="22" spans="2:6" x14ac:dyDescent="0.2">
      <c r="B22" s="39">
        <v>43270</v>
      </c>
      <c r="C22" s="72">
        <f>'ACCOUNTS - BRANCH BALANCES'!C22</f>
        <v>0</v>
      </c>
      <c r="D22" s="72">
        <f>'Purchases -Airtime Department  '!P23</f>
        <v>0</v>
      </c>
      <c r="E22" s="72">
        <f t="shared" si="0"/>
        <v>0</v>
      </c>
      <c r="F22" s="73"/>
    </row>
    <row r="23" spans="2:6" x14ac:dyDescent="0.2">
      <c r="B23" s="39">
        <v>43271</v>
      </c>
      <c r="C23" s="72">
        <f>'ACCOUNTS - BRANCH BALANCES'!C23</f>
        <v>0</v>
      </c>
      <c r="D23" s="72">
        <f>'Purchases -Airtime Department  '!P24</f>
        <v>0</v>
      </c>
      <c r="E23" s="72">
        <f t="shared" si="0"/>
        <v>0</v>
      </c>
      <c r="F23" s="73"/>
    </row>
    <row r="24" spans="2:6" x14ac:dyDescent="0.2">
      <c r="B24" s="39">
        <v>43272</v>
      </c>
      <c r="C24" s="72">
        <f>'ACCOUNTS - BRANCH BALANCES'!C24</f>
        <v>0</v>
      </c>
      <c r="D24" s="72">
        <f>'Purchases -Airtime Department  '!P25</f>
        <v>0</v>
      </c>
      <c r="E24" s="72">
        <f t="shared" si="0"/>
        <v>0</v>
      </c>
      <c r="F24" s="73"/>
    </row>
    <row r="25" spans="2:6" x14ac:dyDescent="0.2">
      <c r="B25" s="39">
        <v>43273</v>
      </c>
      <c r="C25" s="72">
        <f>'ACCOUNTS - BRANCH BALANCES'!C25</f>
        <v>0</v>
      </c>
      <c r="D25" s="72">
        <f>'Purchases -Airtime Department  '!P26</f>
        <v>0</v>
      </c>
      <c r="E25" s="72">
        <f t="shared" si="0"/>
        <v>0</v>
      </c>
      <c r="F25" s="73"/>
    </row>
    <row r="26" spans="2:6" x14ac:dyDescent="0.2">
      <c r="B26" s="39">
        <v>43274</v>
      </c>
      <c r="C26" s="72">
        <f>'ACCOUNTS - BRANCH BALANCES'!C26</f>
        <v>0</v>
      </c>
      <c r="D26" s="72">
        <f>'Purchases -Airtime Department  '!P27</f>
        <v>0</v>
      </c>
      <c r="E26" s="72">
        <f t="shared" si="0"/>
        <v>0</v>
      </c>
      <c r="F26" s="73"/>
    </row>
    <row r="27" spans="2:6" x14ac:dyDescent="0.2">
      <c r="B27" s="39">
        <v>43275</v>
      </c>
      <c r="C27" s="72">
        <f>'ACCOUNTS - BRANCH BALANCES'!C27</f>
        <v>0</v>
      </c>
      <c r="D27" s="72">
        <f>'Purchases -Airtime Department  '!P28</f>
        <v>0</v>
      </c>
      <c r="E27" s="72">
        <f t="shared" si="0"/>
        <v>0</v>
      </c>
      <c r="F27" s="73"/>
    </row>
    <row r="28" spans="2:6" x14ac:dyDescent="0.2">
      <c r="B28" s="39">
        <v>43276</v>
      </c>
      <c r="C28" s="72">
        <f>'ACCOUNTS - BRANCH BALANCES'!C28</f>
        <v>0</v>
      </c>
      <c r="D28" s="72">
        <f>'Purchases -Airtime Department  '!P29</f>
        <v>0</v>
      </c>
      <c r="E28" s="72">
        <f t="shared" si="0"/>
        <v>0</v>
      </c>
      <c r="F28" s="73"/>
    </row>
    <row r="29" spans="2:6" x14ac:dyDescent="0.2">
      <c r="B29" s="39">
        <v>43277</v>
      </c>
      <c r="C29" s="72">
        <f>'ACCOUNTS - BRANCH BALANCES'!C29</f>
        <v>0</v>
      </c>
      <c r="D29" s="72">
        <f>'Purchases -Airtime Department  '!P30</f>
        <v>0</v>
      </c>
      <c r="E29" s="72">
        <f t="shared" si="0"/>
        <v>0</v>
      </c>
      <c r="F29" s="73"/>
    </row>
    <row r="30" spans="2:6" x14ac:dyDescent="0.2">
      <c r="B30" s="39">
        <v>43278</v>
      </c>
      <c r="C30" s="72">
        <f>'ACCOUNTS - BRANCH BALANCES'!C30</f>
        <v>0</v>
      </c>
      <c r="D30" s="72">
        <f>'Purchases -Airtime Department  '!P31</f>
        <v>0</v>
      </c>
      <c r="E30" s="72">
        <f t="shared" si="0"/>
        <v>0</v>
      </c>
      <c r="F30" s="73"/>
    </row>
    <row r="31" spans="2:6" x14ac:dyDescent="0.2">
      <c r="B31" s="39">
        <v>43279</v>
      </c>
      <c r="C31" s="72">
        <f>'ACCOUNTS - BRANCH BALANCES'!C31</f>
        <v>0</v>
      </c>
      <c r="D31" s="72">
        <f>'Purchases -Airtime Department  '!P32</f>
        <v>0</v>
      </c>
      <c r="E31" s="72">
        <f t="shared" si="0"/>
        <v>0</v>
      </c>
      <c r="F31" s="73"/>
    </row>
    <row r="32" spans="2:6" x14ac:dyDescent="0.2">
      <c r="B32" s="39">
        <v>43280</v>
      </c>
      <c r="C32" s="72">
        <f>'ACCOUNTS - BRANCH BALANCES'!C32</f>
        <v>0</v>
      </c>
      <c r="D32" s="72">
        <f>'Purchases -Airtime Department  '!P33</f>
        <v>0</v>
      </c>
      <c r="E32" s="72">
        <f t="shared" si="0"/>
        <v>0</v>
      </c>
      <c r="F32" s="73"/>
    </row>
    <row r="33" spans="2:6" x14ac:dyDescent="0.2">
      <c r="B33" s="39">
        <v>43281</v>
      </c>
      <c r="C33" s="72">
        <f>'ACCOUNTS - BRANCH BALANCES'!C33</f>
        <v>0</v>
      </c>
      <c r="D33" s="72">
        <f>'Purchases -Airtime Department  '!P34</f>
        <v>0</v>
      </c>
      <c r="E33" s="72">
        <f t="shared" si="0"/>
        <v>0</v>
      </c>
      <c r="F33" s="73"/>
    </row>
    <row r="34" spans="2:6" ht="15.75" thickBot="1" x14ac:dyDescent="0.25">
      <c r="B34" s="155"/>
      <c r="D34" s="173">
        <f>SUM(D4:D33)</f>
        <v>0</v>
      </c>
    </row>
    <row r="35" spans="2:6" ht="15.75" thickTop="1" x14ac:dyDescent="0.2">
      <c r="B35" s="1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MD'S REPORT - LINES &amp; SIMEX</vt:lpstr>
      <vt:lpstr>GM REPORTS SUMMARY</vt:lpstr>
      <vt:lpstr>DAILY SALES REPORT </vt:lpstr>
      <vt:lpstr>ACCOUNTS - BRANCH BALANCES</vt:lpstr>
      <vt:lpstr>EXPECTED PROFITS</vt:lpstr>
      <vt:lpstr>EXPENSE TRACKER </vt:lpstr>
      <vt:lpstr>EBU SUMMARY</vt:lpstr>
      <vt:lpstr>SAFARICOM INVOICE &amp; PAYMENTS </vt:lpstr>
      <vt:lpstr>ACCOUNTS-AIRTIME &amp; BAL CONTROLS</vt:lpstr>
      <vt:lpstr>M-PESA SUMMARY</vt:lpstr>
      <vt:lpstr>ACCOUNTS- DAILY SALES &amp; BANKING</vt:lpstr>
      <vt:lpstr>ACCOUNTS - EXPENSE TRACKER</vt:lpstr>
      <vt:lpstr>M-Pesa Department Report</vt:lpstr>
      <vt:lpstr>Purchases -Airtime Department  </vt:lpstr>
      <vt:lpstr>DEVICES DEPT - PHONES &amp; ACCESSO</vt:lpstr>
      <vt:lpstr>DEVICES - LINES &amp; SIMEX</vt:lpstr>
      <vt:lpstr>EBU</vt:lpstr>
      <vt:lpstr>EXPENSES</vt:lpstr>
      <vt:lpstr>BALANCES </vt:lpstr>
      <vt:lpstr>SALES</vt:lpstr>
      <vt:lpstr> INVOICES (PURCHASES)</vt:lpstr>
      <vt:lpstr>Sheet12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2018-05-25T09:20:15Z</dcterms:created>
  <dcterms:modified xsi:type="dcterms:W3CDTF">2018-06-04T12:28:11Z</dcterms:modified>
</cp:coreProperties>
</file>